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AnoukOverbeek\Dropbox\Lokale Energie Monitor 2022\Concept teksten\Bijlagen\Voor publicatie\"/>
    </mc:Choice>
  </mc:AlternateContent>
  <xr:revisionPtr revIDLastSave="0" documentId="13_ncr:1_{9A362B8D-0233-40C0-8C37-6D46262D68B6}" xr6:coauthVersionLast="47" xr6:coauthVersionMax="47" xr10:uidLastSave="{00000000-0000-0000-0000-000000000000}"/>
  <bookViews>
    <workbookView xWindow="28680" yWindow="-120" windowWidth="29040" windowHeight="15840" xr2:uid="{00000000-000D-0000-FFFF-FFFF00000000}"/>
  </bookViews>
  <sheets>
    <sheet name="WIND gerealiseerd + in aanbouw" sheetId="1" r:id="rId1"/>
    <sheet name="WIND pijplijn" sheetId="16" r:id="rId2"/>
    <sheet name="WIND plannen stopgezet" sheetId="17" r:id="rId3"/>
    <sheet name="Dorps-EAZ molens projecten" sheetId="14" r:id="rId4"/>
  </sheets>
  <definedNames>
    <definedName name="_xlnm.Print_Area" localSheetId="3">'Dorps-EAZ molens projecten'!#REF!</definedName>
    <definedName name="_xlnm.Print_Area" localSheetId="0">'WIND gerealiseerd + in aanbouw'!$B$17:$R$128</definedName>
    <definedName name="_xlnm.Print_Area" localSheetId="1">'WIND pijplijn'!$B$17:$R$56</definedName>
    <definedName name="_xlnm.Print_Area" localSheetId="2">'WIND plannen stopgezet'!$B$16:$R$45</definedName>
    <definedName name="_xlnm.Print_Titles" localSheetId="3">'Dorps-EAZ molens projecten'!$B:$B,'Dorps-EAZ molens projecten'!$12:$16</definedName>
    <definedName name="_xlnm.Print_Titles" localSheetId="0">'WIND gerealiseerd + in aanbouw'!$F:$F,'WIND gerealiseerd + in aanbouw'!$2:$17</definedName>
    <definedName name="_xlnm.Print_Titles" localSheetId="1">'WIND pijplijn'!$F:$F,'WIND pijplijn'!$2:$17</definedName>
    <definedName name="_xlnm.Print_Titles" localSheetId="2">'WIND plannen stopgezet'!$F:$F,'WIND plannen stopgezet'!$2:$16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3" i="14" l="1"/>
  <c r="O43" i="14"/>
  <c r="O26" i="14" l="1"/>
  <c r="L18" i="14" l="1"/>
  <c r="N49" i="14" l="1"/>
  <c r="L49" i="14"/>
  <c r="O49" i="14" s="1"/>
  <c r="O29" i="14"/>
  <c r="N29" i="14"/>
  <c r="O28" i="14"/>
  <c r="N28" i="14"/>
  <c r="O47" i="14" l="1"/>
  <c r="L47" i="14"/>
  <c r="L17" i="14"/>
  <c r="K17" i="14"/>
  <c r="L41" i="14"/>
  <c r="K41" i="14"/>
  <c r="L38" i="14"/>
  <c r="K38" i="14"/>
  <c r="L37" i="14"/>
  <c r="K37" i="14"/>
  <c r="L36" i="14"/>
  <c r="K36" i="14"/>
  <c r="L34" i="14"/>
  <c r="K34" i="14"/>
  <c r="L33" i="14"/>
  <c r="K33" i="14"/>
  <c r="L32" i="14"/>
  <c r="K32" i="14"/>
  <c r="L31" i="14"/>
  <c r="K31" i="14"/>
</calcChain>
</file>

<file path=xl/sharedStrings.xml><?xml version="1.0" encoding="utf-8"?>
<sst xmlns="http://schemas.openxmlformats.org/spreadsheetml/2006/main" count="2106" uniqueCount="767">
  <si>
    <t>Breda</t>
  </si>
  <si>
    <t>Groningen</t>
  </si>
  <si>
    <t>coöperatie</t>
  </si>
  <si>
    <t>Schiedam</t>
  </si>
  <si>
    <t>SDE</t>
  </si>
  <si>
    <t>Amsterdam</t>
  </si>
  <si>
    <t>Gelderland</t>
  </si>
  <si>
    <t>Noord-Holland</t>
  </si>
  <si>
    <t>Zuid-Holland</t>
  </si>
  <si>
    <t>Friesland</t>
  </si>
  <si>
    <t>Nijmegen</t>
  </si>
  <si>
    <t>AGEM</t>
  </si>
  <si>
    <t>onbekend</t>
  </si>
  <si>
    <t>Eneco</t>
  </si>
  <si>
    <t>Den Helder</t>
  </si>
  <si>
    <t>Overijssel</t>
  </si>
  <si>
    <t>Moerdijk</t>
  </si>
  <si>
    <t>Noord-Brabant</t>
  </si>
  <si>
    <t>Drenthe</t>
  </si>
  <si>
    <t>Zoetermeer</t>
  </si>
  <si>
    <t>Utrecht</t>
  </si>
  <si>
    <t>Amersfoort</t>
  </si>
  <si>
    <t>Arnhem</t>
  </si>
  <si>
    <t>Deltawind</t>
  </si>
  <si>
    <t>Zwolle</t>
  </si>
  <si>
    <t>Lingewaard</t>
  </si>
  <si>
    <t>postcoderoos</t>
  </si>
  <si>
    <t>voorbereiding</t>
  </si>
  <si>
    <t>Leeuwarden</t>
  </si>
  <si>
    <t>De Plaet B.V.</t>
  </si>
  <si>
    <t>Deltawindpark B.V.</t>
  </si>
  <si>
    <t>Deltawind/ Zeeuwind</t>
  </si>
  <si>
    <t>Windpark Krammer B.V.</t>
  </si>
  <si>
    <t>Zeeland</t>
  </si>
  <si>
    <t>Zeeuwind</t>
  </si>
  <si>
    <t>Marken</t>
  </si>
  <si>
    <t>Zeeuwind/ Dreischor</t>
  </si>
  <si>
    <t>Zeeuwind/ Olaz Stort</t>
  </si>
  <si>
    <t>Zeeuwind/ Stavenisse</t>
  </si>
  <si>
    <t>Bath</t>
  </si>
  <si>
    <t>Dreischor</t>
  </si>
  <si>
    <t>Wilhelminadorp</t>
  </si>
  <si>
    <t>Nieuwdorp</t>
  </si>
  <si>
    <t>Westkapelle</t>
  </si>
  <si>
    <t>Stavenisse</t>
  </si>
  <si>
    <t>Kats</t>
  </si>
  <si>
    <t>Kapelle</t>
  </si>
  <si>
    <t>Windturbinepark Kats II B.V.</t>
  </si>
  <si>
    <t>Nuon, Triodosbank, grondeigenaar</t>
  </si>
  <si>
    <t>Sint-Maartensdijk</t>
  </si>
  <si>
    <t>Windpark Noordpolder B.V.</t>
  </si>
  <si>
    <t>Oude Tonge</t>
  </si>
  <si>
    <t>Zeeuwind/ Estlandweg II</t>
  </si>
  <si>
    <t>Winvast B.V.</t>
  </si>
  <si>
    <t>Nieuw Vennep</t>
  </si>
  <si>
    <t>Meerwind</t>
  </si>
  <si>
    <t>Noordenwind</t>
  </si>
  <si>
    <t>diverse locaties</t>
  </si>
  <si>
    <t>Witmarsum</t>
  </si>
  <si>
    <t>12 partijen</t>
  </si>
  <si>
    <t>Windpark A7 beheer B.V.</t>
  </si>
  <si>
    <t>Noordenwind/ totaal solitaire molens</t>
  </si>
  <si>
    <t>Kennemerwind</t>
  </si>
  <si>
    <t>Windpark Burgervlotbrug</t>
  </si>
  <si>
    <t xml:space="preserve">Windpark Zijpe </t>
  </si>
  <si>
    <t>toerekening 50%</t>
  </si>
  <si>
    <t>De Windvogel</t>
  </si>
  <si>
    <t>CW Waterland</t>
  </si>
  <si>
    <t>nog niet bekend</t>
  </si>
  <si>
    <t>Culemborg</t>
  </si>
  <si>
    <t>Den Haag</t>
  </si>
  <si>
    <t>gerealiseerd</t>
  </si>
  <si>
    <t>gepland</t>
  </si>
  <si>
    <t>Alkmaar</t>
  </si>
  <si>
    <t>Coöperatie Windpower Nijmegen</t>
  </si>
  <si>
    <t>Windpark Nijmegen-Betuwe B.V., Stichting WIEK II</t>
  </si>
  <si>
    <t>DeventerEnergie/ Windpark Kloosterlanden</t>
  </si>
  <si>
    <t>Deventer</t>
  </si>
  <si>
    <t>DE Wind B.V</t>
  </si>
  <si>
    <t>Hollandse Kroon</t>
  </si>
  <si>
    <t>Achterhoek</t>
  </si>
  <si>
    <t>Vianen</t>
  </si>
  <si>
    <t>Limburg</t>
  </si>
  <si>
    <t>Flevoland</t>
  </si>
  <si>
    <t>Tilburg</t>
  </si>
  <si>
    <t>Neer</t>
  </si>
  <si>
    <t>Almere</t>
  </si>
  <si>
    <t>Stichting Dorpsmolen Pingjum/ Windpark A7 (aandeelhouder)</t>
  </si>
  <si>
    <t>Ooltgensplaat/ Goerree Overflakkee</t>
  </si>
  <si>
    <t>Dalfsen</t>
  </si>
  <si>
    <t>windpark</t>
  </si>
  <si>
    <t>Stichting Energiecollectief Schiedam (SEC)</t>
  </si>
  <si>
    <t>Bedrijventerrein Vijfsluizen</t>
  </si>
  <si>
    <t>De Coöperatie Win Duurzame Energie</t>
  </si>
  <si>
    <t>Wilnis</t>
  </si>
  <si>
    <t>Windpark Houten/ Eneco</t>
  </si>
  <si>
    <t>Zaanse Energie Koöperatie</t>
  </si>
  <si>
    <t xml:space="preserve">Windpark Hellegatsplein </t>
  </si>
  <si>
    <t>Hazeldonk</t>
  </si>
  <si>
    <t>Windpark Hazeldonk -Breda B.V.</t>
  </si>
  <si>
    <t>Apeldoorn</t>
  </si>
  <si>
    <t xml:space="preserve">deA </t>
  </si>
  <si>
    <t>Zuidenwind</t>
  </si>
  <si>
    <t>Stichting WIEK (Windenergie Kubaard)</t>
  </si>
  <si>
    <t>Kubaard</t>
  </si>
  <si>
    <t>Windpark  Westeinde (Anna Paulowna)</t>
  </si>
  <si>
    <t>WP Anna Paulowna/ Lagerweij Exploitatie BV</t>
  </si>
  <si>
    <t xml:space="preserve">Windpark NDSM </t>
  </si>
  <si>
    <t>alleen participatie</t>
  </si>
  <si>
    <t>VogelWijkEnergiek (uit gebruik genomen 2015)</t>
  </si>
  <si>
    <t>VogelWijkEnergiek (bestaande molen overgenomen 2012)</t>
  </si>
  <si>
    <t>BRES/ Windpark Hazeldonk-Breda (alleen participatie)</t>
  </si>
  <si>
    <t>uit gebruik genomen</t>
  </si>
  <si>
    <t>Burgervlotbrug</t>
  </si>
  <si>
    <t>Deltawind/ Oud Tonge (locatie Suyderlandt)</t>
  </si>
  <si>
    <t>Wijk bij Duurstede</t>
  </si>
  <si>
    <t>Nijverdal</t>
  </si>
  <si>
    <t>Leudal</t>
  </si>
  <si>
    <t>Nuon, ECN, Windcollectief Wieringermeer</t>
  </si>
  <si>
    <t xml:space="preserve">Lansingerland </t>
  </si>
  <si>
    <t>Duurzam energiecoöperatie Zoetermeer (DeZo)</t>
  </si>
  <si>
    <t>projectA15 (Milieudefensie/ NMF Zuid-Holland)</t>
  </si>
  <si>
    <t>Zeewolde</t>
  </si>
  <si>
    <t>Oudekerk a/d Amstel</t>
  </si>
  <si>
    <t>Reggestroom/ Windpark Lochter/ Nijverdal bedrijventerrein 't Aanbouw</t>
  </si>
  <si>
    <t>Reggestroom/ Cooperatie Hellendoorn</t>
  </si>
  <si>
    <t>Burgervlot</t>
  </si>
  <si>
    <t>11% eigendom</t>
  </si>
  <si>
    <t>20% eigendom</t>
  </si>
  <si>
    <t>50% eigendom windpark</t>
  </si>
  <si>
    <t>Tinallinge</t>
  </si>
  <si>
    <t>Loppersum</t>
  </si>
  <si>
    <t xml:space="preserve"> Coöperatieve vereniging Winddeler het Rode Hert U.A.</t>
  </si>
  <si>
    <t>Cooperatieve Vereniging Winddeler De Blauwe Reiger U.A.</t>
  </si>
  <si>
    <t>Cooperatieve Vereniging Winddeler Trouwe Wachter U.A.</t>
  </si>
  <si>
    <t>Cooperatieve Vereniging Winddeler De Bonte Hen  U.A.</t>
  </si>
  <si>
    <t>Cooperatieve Vereniging Winddeler De Vier Winden U.A.</t>
  </si>
  <si>
    <t>Cooperatieve Vereniging Winddeler De Witte Juffer  U.A.</t>
  </si>
  <si>
    <t>Cooperatieve Vereniging Winddeler De Ranke Zwaan  U.A.</t>
  </si>
  <si>
    <t xml:space="preserve"> Coöperatieve vereniging Winddeler De Jonge Held U.A.</t>
  </si>
  <si>
    <t xml:space="preserve"> Coöperatieve vereniging Winddeler De Grote Geert  U.A.</t>
  </si>
  <si>
    <t>Qurrent Windpark Hellegatsplein</t>
  </si>
  <si>
    <t>Dezo/ windturbine (vervanging)</t>
  </si>
  <si>
    <t>bestaande molen/ aangekocht vereniging</t>
  </si>
  <si>
    <t>Zutphen</t>
  </si>
  <si>
    <t>Oss</t>
  </si>
  <si>
    <t>EC Oss</t>
  </si>
  <si>
    <t>Wommels</t>
  </si>
  <si>
    <t>Fereining Doarpsmunen Wyns, Bartlehiem, Tergreft</t>
  </si>
  <si>
    <t>Stichting Wynturbine De Twa Doarpen te Wiewerd</t>
  </si>
  <si>
    <t>Reahus</t>
  </si>
  <si>
    <t>Reduzum</t>
  </si>
  <si>
    <t>Tzum</t>
  </si>
  <si>
    <t>Dorpsmolen Skuzum te Skuzum</t>
  </si>
  <si>
    <t>Dorpsmolen Tjerkweerd</t>
  </si>
  <si>
    <t>Dorpsmolen Tenaard</t>
  </si>
  <si>
    <t>Dorpsmolen Dearsum</t>
  </si>
  <si>
    <t>Ridderkerk</t>
  </si>
  <si>
    <t>Nieuw leusen Synergie</t>
  </si>
  <si>
    <t>Kennemerwind/ Burgervlotbrug (2,5 turbines, 50% van windpark 5 turbines)</t>
  </si>
  <si>
    <t>verificatie M Sweep 8/4/16</t>
  </si>
  <si>
    <t>Borger-Odoorn</t>
  </si>
  <si>
    <t>Oude Ijsselstreek</t>
  </si>
  <si>
    <t>Izzy projects, Green trust</t>
  </si>
  <si>
    <t>Windpark Nijmegen-Betuwe B.V.</t>
  </si>
  <si>
    <t>Zuidwolde</t>
  </si>
  <si>
    <t>Steendam</t>
  </si>
  <si>
    <t>Winsum</t>
  </si>
  <si>
    <t>Tytsjerksteradiel</t>
  </si>
  <si>
    <t xml:space="preserve">BlauwVingerEnergie/ Windenergie Voorst </t>
  </si>
  <si>
    <t>BlauwVingerEnergie</t>
  </si>
  <si>
    <t>Zeeuwind/ WestKapelle</t>
  </si>
  <si>
    <t>Zeeuwind/ particpatie wind op Zee (windpark zeeland)</t>
  </si>
  <si>
    <t>Windpark Suyderlandt BV</t>
  </si>
  <si>
    <t>Dorpsmolen Sint Philipsland</t>
  </si>
  <si>
    <t>Hof van Twente</t>
  </si>
  <si>
    <t>ECHT Hof van Twente/ windmolen Zenkeldamshoek</t>
  </si>
  <si>
    <t>Wijchen</t>
  </si>
  <si>
    <t>DeventerEnergie</t>
  </si>
  <si>
    <t>Andijk</t>
  </si>
  <si>
    <t>Terheijden</t>
  </si>
  <si>
    <t>Zoeterwoude</t>
  </si>
  <si>
    <t>Houten</t>
  </si>
  <si>
    <t>Schildwolde</t>
  </si>
  <si>
    <t>Windpark Netterden</t>
  </si>
  <si>
    <t>voor 2012</t>
  </si>
  <si>
    <t>Peel en Maas</t>
  </si>
  <si>
    <t>Raedthuys</t>
  </si>
  <si>
    <t>Raedthuys Pure Energie</t>
  </si>
  <si>
    <t>Wind in Wijchen BV</t>
  </si>
  <si>
    <t>Malden</t>
  </si>
  <si>
    <t>STOPGEZET</t>
  </si>
  <si>
    <t>Samenwind Tinallinge/ EAZ windmolen (PCR)</t>
  </si>
  <si>
    <t>Gouda</t>
  </si>
  <si>
    <t>ONTWIKKELAAR</t>
  </si>
  <si>
    <t>REGELING</t>
  </si>
  <si>
    <t>PROJECTNAAM</t>
  </si>
  <si>
    <t>GEMEENTE</t>
  </si>
  <si>
    <t>PROVINCIE</t>
  </si>
  <si>
    <t>De Ronde Venen</t>
  </si>
  <si>
    <t>Ijmuiden</t>
  </si>
  <si>
    <t>Hellendoorn</t>
  </si>
  <si>
    <t>Eemsmond (Kantens)</t>
  </si>
  <si>
    <t>Dordrecht</t>
  </si>
  <si>
    <t>Bergerden</t>
  </si>
  <si>
    <t>Lingewaard Energie</t>
  </si>
  <si>
    <t>Neerijnen</t>
  </si>
  <si>
    <t>Someren</t>
  </si>
  <si>
    <t>Cooperatie Samenwind U.A.</t>
  </si>
  <si>
    <t>Reestdal Energie</t>
  </si>
  <si>
    <t>Weert</t>
  </si>
  <si>
    <t xml:space="preserve">STAK Windmolen Boekel </t>
  </si>
  <si>
    <t>Coöperatieve vereniging Bossche Windmolen West (BWW)</t>
  </si>
  <si>
    <t>Zeeuwind/ windpark Thermophos</t>
  </si>
  <si>
    <t>E-Connection</t>
  </si>
  <si>
    <t>Windpark OSK BV</t>
  </si>
  <si>
    <t>LingewaardEnergie/ windpark Bergerden (next garden)</t>
  </si>
  <si>
    <t>Medemblik</t>
  </si>
  <si>
    <t>Nederweert</t>
  </si>
  <si>
    <t>Staatsbosbeheer</t>
  </si>
  <si>
    <t>Terneuzen</t>
  </si>
  <si>
    <t>BRES</t>
  </si>
  <si>
    <t>Zeeuwind/ Goede Sas</t>
  </si>
  <si>
    <t>Windpostcoderoos/ Andijk  (vervanging van WWC Adelaar)</t>
  </si>
  <si>
    <t>BRES / windturbines A16 Wind/ t</t>
  </si>
  <si>
    <t>Fryslan foar de Wyn (regionale planvorming meerdere turbines)</t>
  </si>
  <si>
    <t>Eendragt</t>
  </si>
  <si>
    <t xml:space="preserve">WAARVAN IN COÖPERATIEF EIGENDOM : </t>
  </si>
  <si>
    <t>Windpark Culemborg</t>
  </si>
  <si>
    <t>Windpark Delfzijl</t>
  </si>
  <si>
    <t>Windpark Zeewolde</t>
  </si>
  <si>
    <t xml:space="preserve">windpark Jaap Rodenburg </t>
  </si>
  <si>
    <t>Bergeijk</t>
  </si>
  <si>
    <t>Súdwest-Fryslân</t>
  </si>
  <si>
    <t>Peel Energie</t>
  </si>
  <si>
    <t>Veere</t>
  </si>
  <si>
    <t>Goeree-Overflakkee</t>
  </si>
  <si>
    <t>Reimerswaal</t>
  </si>
  <si>
    <t>Vlaardingen</t>
  </si>
  <si>
    <t>Drimmelen</t>
  </si>
  <si>
    <t>Deltawind/ Windpark Blaakweg (2e lijn Battenoert)</t>
  </si>
  <si>
    <t>Blaakweg BV</t>
  </si>
  <si>
    <t>De Plaet BV</t>
  </si>
  <si>
    <t>Waadhoeke</t>
  </si>
  <si>
    <t>Venlo</t>
  </si>
  <si>
    <t>PLAATS</t>
  </si>
  <si>
    <t>Windcooperatie Andijk Gedeputeerde Laanweg U.A.</t>
  </si>
  <si>
    <t>Burgerwindpark Ospeldijk B.V.</t>
  </si>
  <si>
    <t xml:space="preserve">Waterleiding Maatschappij Limburg (WML) </t>
  </si>
  <si>
    <t>Meerstad</t>
  </si>
  <si>
    <t xml:space="preserve">STATUS </t>
  </si>
  <si>
    <t>Midwolde/ Niekerk</t>
  </si>
  <si>
    <t>Zijpe</t>
  </si>
  <si>
    <t>Schagen</t>
  </si>
  <si>
    <t>code</t>
  </si>
  <si>
    <t>Windpark Egchelse Heide BV</t>
  </si>
  <si>
    <t>Spinderwind BV, waarbij Coöperatie Burgerwindpark de Spinder 50% aandeelhouder is. 11 coops zijn lid van de coop.</t>
  </si>
  <si>
    <t>Zaanstad</t>
  </si>
  <si>
    <t>Assendelft</t>
  </si>
  <si>
    <t>Rivierenland</t>
  </si>
  <si>
    <t>6 gemeenten</t>
  </si>
  <si>
    <t>VERMOGEN (KW)</t>
  </si>
  <si>
    <t>EIK Energie Initiatief Kantens e.o</t>
  </si>
  <si>
    <t xml:space="preserve">Familie Kristen (initiatiefnemers) </t>
  </si>
  <si>
    <t xml:space="preserve">TOTAAL WINDPARK </t>
  </si>
  <si>
    <t>COÖPERATIEF -%</t>
  </si>
  <si>
    <t>AANTAL WIND-TURBINES</t>
  </si>
  <si>
    <t xml:space="preserve"> Ambt Delden</t>
  </si>
  <si>
    <t>Geldermalsen</t>
  </si>
  <si>
    <t>PROJECTORGANISATIE WINDPARK</t>
  </si>
  <si>
    <t>PROJECTORGANISATIE COÖPERATIE</t>
  </si>
  <si>
    <t>Uwind</t>
  </si>
  <si>
    <t>Windcentrale</t>
  </si>
  <si>
    <t>Noordbroek</t>
  </si>
  <si>
    <t>WIND- OF LOKALE COÖPERATIE (S)</t>
  </si>
  <si>
    <t>VogelwijkEnergiek</t>
  </si>
  <si>
    <t xml:space="preserve">meerdere coöperaties: BergenEnergie, AlkmaarEnergie, CALorie, Heiloo Energie </t>
  </si>
  <si>
    <t>BurgerwindDeSpinder/ Windpark De Spinder</t>
  </si>
  <si>
    <t>Meedhuizen</t>
  </si>
  <si>
    <t>Delfzijl</t>
  </si>
  <si>
    <t>Schouwen-Duivenland</t>
  </si>
  <si>
    <t>Goes</t>
  </si>
  <si>
    <t>WinDuurzameEnergie/ windmolens</t>
  </si>
  <si>
    <t>DeEendragt/ deelname VOF Oosterwind (Helderse Cooperatieve Windmolenvereniging)</t>
  </si>
  <si>
    <t>Windcentrale/De Boerenzwaluw</t>
  </si>
  <si>
    <t>Windvogel/ Amstelvogel</t>
  </si>
  <si>
    <t>Windvogel/ Elzevogel en Appelvogel</t>
  </si>
  <si>
    <t xml:space="preserve">DuurzaamLansingerland, Windvogel/ Lansingerwind ProjectA15 Burgerinitiatief </t>
  </si>
  <si>
    <t>Meerwind/ kleine windturbine</t>
  </si>
  <si>
    <t xml:space="preserve">Meerwind/ Windturbine Pionier </t>
  </si>
  <si>
    <t>ECO Oss/ windpark Elzenburg- de Geer</t>
  </si>
  <si>
    <t xml:space="preserve">ESCOSS, coöperatie van ondernemers, gemeente, Raedthuys </t>
  </si>
  <si>
    <t>Tholen</t>
  </si>
  <si>
    <t xml:space="preserve">Enercon- E-126, masthoogste 99, rotordiameter 127 m </t>
  </si>
  <si>
    <t>Drechtse Energie</t>
  </si>
  <si>
    <t>NBdB Greenpower, WindUnie</t>
  </si>
  <si>
    <t>Zeeuwind/ Polenweg (Olaz Compostering II vervangen)</t>
  </si>
  <si>
    <t>Zeeuwind/ Windturbinepark Oostzeedijk (vervanging Kats II)</t>
  </si>
  <si>
    <t>Noord-Beveland</t>
  </si>
  <si>
    <t>Zummere Power</t>
  </si>
  <si>
    <t>WEOM / Zeeuwind</t>
  </si>
  <si>
    <t>Windpark Derde Dijk B.V.</t>
  </si>
  <si>
    <t>F.K.W.W.I. Wommels/ dorpsmolen</t>
  </si>
  <si>
    <t>Energie-U</t>
  </si>
  <si>
    <t>Knotwilg/ windmolen De Grote Geus windpark Autena</t>
  </si>
  <si>
    <t>Staphorst</t>
  </si>
  <si>
    <t>Rouveen</t>
  </si>
  <si>
    <t>Heumen</t>
  </si>
  <si>
    <t>Burgerwindpark Heibloem B.V.</t>
  </si>
  <si>
    <t>Weert Energie</t>
  </si>
  <si>
    <t>Almeerse Wind</t>
  </si>
  <si>
    <t>Lopik</t>
  </si>
  <si>
    <t>Moleferiening uté Lyte/ dorpsmolen</t>
  </si>
  <si>
    <t>Westfriese Windmolen Coöperatie (WWC)</t>
  </si>
  <si>
    <t>EC VoornePutten</t>
  </si>
  <si>
    <t>VEC Vlaardingen</t>
  </si>
  <si>
    <t xml:space="preserve">Rijn en Ijssel </t>
  </si>
  <si>
    <t>Nieuw Leusen Synergie</t>
  </si>
  <si>
    <t>Nieuwleusen</t>
  </si>
  <si>
    <t>Westenwind B.V.</t>
  </si>
  <si>
    <t>BRES, Anneville, ZonneWIJde, BerdaDuurzaam, PakhuisB</t>
  </si>
  <si>
    <t>Zundert</t>
  </si>
  <si>
    <t>Duurzame energiecoöperatie Zoetermeer (DeZo)</t>
  </si>
  <si>
    <t>DeEendragt/ deelname Windpark Westeinde Anna Paulowna (Helderse Cooperatieve Windmolenvereniging)</t>
  </si>
  <si>
    <t>DeEendragt/ eigen molen  (Helderse Cooperatieve Windmolenvereniging0</t>
  </si>
  <si>
    <t>Deltawind/  Battenoert (tot najaar 2015; daarna opschaling)</t>
  </si>
  <si>
    <t>Krammersluizen</t>
  </si>
  <si>
    <t>Deltawind Zeeuwind/ Windpark Krammer (2017)</t>
  </si>
  <si>
    <t>Deltawind Zeeuwind/ Windpark Krammer (2018)</t>
  </si>
  <si>
    <t>Deltawind Zeeuwind/ Windpark Krammer (2019)</t>
  </si>
  <si>
    <t>Leudal Energie</t>
  </si>
  <si>
    <t>Windcentrale/ projectcoöperatie</t>
  </si>
  <si>
    <t xml:space="preserve">Burgerwindcoöperatie West-Betuwe  </t>
  </si>
  <si>
    <t>Herbaijum</t>
  </si>
  <si>
    <t xml:space="preserve">Windpostcoderoos/ DE Wynroas Fan Reahus </t>
  </si>
  <si>
    <t>WWC Westfriese Windmolen Coöperatie/  Windpark West Frisia (deelname)</t>
  </si>
  <si>
    <t>Coöperatie Buurtmolen Herbaijum U.A.</t>
  </si>
  <si>
    <t>Visser&amp;Smit Hanab, KWS</t>
  </si>
  <si>
    <t>Sittard-Geleen</t>
  </si>
  <si>
    <t>Midden-Groningen</t>
  </si>
  <si>
    <t>Uitgeest</t>
  </si>
  <si>
    <t>Pekela</t>
  </si>
  <si>
    <t>Overschild</t>
  </si>
  <si>
    <t>Coöperatie op de Tip</t>
  </si>
  <si>
    <t>Kornwerderzand</t>
  </si>
  <si>
    <t>De Windvogel/ Nieuwe Molenaars</t>
  </si>
  <si>
    <t>Alblasserwaard</t>
  </si>
  <si>
    <t>Arnhem/ Nijmegen</t>
  </si>
  <si>
    <t>Hart van Brabant</t>
  </si>
  <si>
    <t>Holland Rijnland</t>
  </si>
  <si>
    <t>Metropoolregio Eindhoven</t>
  </si>
  <si>
    <t>Midden-Holland</t>
  </si>
  <si>
    <t>Noord en Midden Limburg</t>
  </si>
  <si>
    <t>Noord-Holland Noord</t>
  </si>
  <si>
    <t>Noord-Holland Zuid</t>
  </si>
  <si>
    <t>Noord-oost Brabant</t>
  </si>
  <si>
    <t>Regio Amersfoort</t>
  </si>
  <si>
    <t>Regio Rotterdam-Den Haag</t>
  </si>
  <si>
    <t>Twente</t>
  </si>
  <si>
    <t>West Brabant</t>
  </si>
  <si>
    <t>West-Overijssel</t>
  </si>
  <si>
    <t>Drechtssteden</t>
  </si>
  <si>
    <t>Borne Energie/ EC Buren energie</t>
  </si>
  <si>
    <t xml:space="preserve">BorneEnergie/ Buren Energie ('Wind voor Buren') </t>
  </si>
  <si>
    <t xml:space="preserve">Coöperatie Buren Energie U.A </t>
  </si>
  <si>
    <t>Maasdriel</t>
  </si>
  <si>
    <t>EWEC/ windpark Wijk bij Duurstede (oriëntatie)</t>
  </si>
  <si>
    <t>Beuningen</t>
  </si>
  <si>
    <t>Burgerbrug/ Zijpe</t>
  </si>
  <si>
    <t>Cooperatieve Windenergie Vereniging Kennemerwind Volksmolen U.A.</t>
  </si>
  <si>
    <t>DrechtseEnergie/ Windpark Krabbegors (Duivelseiland)</t>
  </si>
  <si>
    <t>Gorinchem</t>
  </si>
  <si>
    <t>Zijderveld</t>
  </si>
  <si>
    <t>Vijfheerenlanden</t>
  </si>
  <si>
    <t>De Knotwilg</t>
  </si>
  <si>
    <t>Energie Groote Haar B.V</t>
  </si>
  <si>
    <t xml:space="preserve">2-3 </t>
  </si>
  <si>
    <t>8000-12000</t>
  </si>
  <si>
    <t>Ermelo</t>
  </si>
  <si>
    <t>Het Hogeland</t>
  </si>
  <si>
    <t>Poldermolen Wieringermeer (postcoderoos)</t>
  </si>
  <si>
    <t>25-33%</t>
  </si>
  <si>
    <t>Windvogel/ Amsterdam Wind/ opschaling, nieuwe Amstelvogel</t>
  </si>
  <si>
    <t>De Windvogel/ Amsterdam Wind</t>
  </si>
  <si>
    <t>Coöperatie Boerderijweg</t>
  </si>
  <si>
    <t>Zuidenwind/ Newecoop</t>
  </si>
  <si>
    <t>Vrijstad Energie</t>
  </si>
  <si>
    <t>Brielle</t>
  </si>
  <si>
    <t xml:space="preserve">Deltawind/  Windpark Suyderlandt (uitbreiding) </t>
  </si>
  <si>
    <t>VEC Vlaardingen/ Windvogel/ Windpark Oeverwind</t>
  </si>
  <si>
    <t>Noardeast-Fryslân</t>
  </si>
  <si>
    <t>Eneco/ Windpark IJmond (twee lokale ondernemers)</t>
  </si>
  <si>
    <t xml:space="preserve">Energiek Velsen </t>
  </si>
  <si>
    <t>Eneco Wind</t>
  </si>
  <si>
    <t>ESCOSS, Raedthuys</t>
  </si>
  <si>
    <t>EC Oss/ ESCOSS (bedrijven coöperatie)</t>
  </si>
  <si>
    <t>Vlissingen</t>
  </si>
  <si>
    <t>Maasluis</t>
  </si>
  <si>
    <t>Eneco/ Vattenfall</t>
  </si>
  <si>
    <t>Zwaagdijk-Oost/Westwoud</t>
  </si>
  <si>
    <t>Kennemerwind/ WindCollectief Noord-Holland BV</t>
  </si>
  <si>
    <t>Energie Collectief Waterweg</t>
  </si>
  <si>
    <t>Deltawind/  Windpark Piet de Wit II De Plaet (opschaling, vervangt I)</t>
  </si>
  <si>
    <t>Deltawind/ Windpark Piet de Wit De Plaet I</t>
  </si>
  <si>
    <t>Deltawind/ Windpark Piet de Wit De Plaet I (sanering)</t>
  </si>
  <si>
    <t>Zeeuwind/ Windpark Derde Dijk (verlengde Noordpolder)</t>
  </si>
  <si>
    <t>Zeeuwind/ Estlandweg I</t>
  </si>
  <si>
    <t>Zeeuwind/ Windpark Kats II</t>
  </si>
  <si>
    <t>Zeeuwind/ Windpark Noordpolder</t>
  </si>
  <si>
    <t>Zeeuwind/ Windpark Olaz Compostering II</t>
  </si>
  <si>
    <t xml:space="preserve">Zeeuwind/  Windpark Sint Maartensdijk </t>
  </si>
  <si>
    <t xml:space="preserve">Zeeuwind/ Windpark Reimerswaal Bath II </t>
  </si>
  <si>
    <t>Oosterscheldekering</t>
  </si>
  <si>
    <t>Zuidenwind/ Windpark Heibloem</t>
  </si>
  <si>
    <t>Almeerse Wind/ Windpark Almere-Pampus (sanering Jaap Rodenburg I)</t>
  </si>
  <si>
    <t>Wij Duurzaam Staphorst</t>
  </si>
  <si>
    <t>Waterschap Drents Overijsselse Delta (WDO Delta)</t>
  </si>
  <si>
    <t xml:space="preserve">Hoenzadriel </t>
  </si>
  <si>
    <t>Coöperatie Bommelerwaar</t>
  </si>
  <si>
    <t>Green Trust</t>
  </si>
  <si>
    <t>AANTAL WIND-TURBINES COÖPERATIEF</t>
  </si>
  <si>
    <t>VERMOGEN (KW) COÖPERATIEF</t>
  </si>
  <si>
    <t>Meerwind/ (Nieuwe)Polderjongen</t>
  </si>
  <si>
    <t>E-Connection, Windforce-II</t>
  </si>
  <si>
    <t>Súdwest Fryslân</t>
  </si>
  <si>
    <t>Engie/ windpark Holtum Noord (geen coöperaties betrokken)</t>
  </si>
  <si>
    <t>geen betrokkenheid (meer)</t>
  </si>
  <si>
    <t>nog geen coöperaties betrokken, wel interesse</t>
  </si>
  <si>
    <t>Nieuwe Molenaars/ windmolen  Zeewolde Gruttoweg</t>
  </si>
  <si>
    <t>De Nieuwe Molenaars</t>
  </si>
  <si>
    <t>Westerkwartier</t>
  </si>
  <si>
    <t>DoarsmuneReduzum/ Wynmole Reduzum oude molen</t>
  </si>
  <si>
    <t>Deltawind/ Battenoert (nieuwbouw/ opschaling)</t>
  </si>
  <si>
    <t>Gouda, Bodegraven, Halsteren</t>
  </si>
  <si>
    <t>Windvogel/ De Gouwevogel (vervanging 2019), De Windvogel/ De Volhouder  (stopgezet 2016)</t>
  </si>
  <si>
    <t>Zuidenwind,Meerwind, Windvogel/Windmolen De Coöperwieck (Neer)</t>
  </si>
  <si>
    <t>Stichting Doarpsmune Reahus (naar WindPostCodeRoos-coöperatie)</t>
  </si>
  <si>
    <t>Windcentrale/ Blauwe Reiger (1 turbine Windpark Burgervlotbrug)</t>
  </si>
  <si>
    <t>Windcentrale/ De Vier Winden (1 turbine Windpark Burgervlotbrug)</t>
  </si>
  <si>
    <t>Windcentrale/ Trouwe wachter (1 turbine Windpark Burgervlotbrug)</t>
  </si>
  <si>
    <t>Windcentrale/ Witte Juffer (windpark Culemborg)</t>
  </si>
  <si>
    <t>Windcentrale/ Het Vliegend Hert (1 turbine in windpark)</t>
  </si>
  <si>
    <t>Windcentrale/ De Ranke Zwaan (windpark Culemborg)</t>
  </si>
  <si>
    <t>Windcentrale/ Bonte Hen (1 turbine Windpark Burgervlotbrug)</t>
  </si>
  <si>
    <t>Windcentrale/ Rode Hert (windpark Culemborg)</t>
  </si>
  <si>
    <t>Windcentrale/Grote Geert (1 turbine grootschalig windpark Delfzijl-Zuid)</t>
  </si>
  <si>
    <t>Windcentrale/ Jonge Held (1 turbine grootschalig windpark Delfzijl-Zuid)</t>
  </si>
  <si>
    <t>AGEM/ Windpark Netterden (alleen participatie)</t>
  </si>
  <si>
    <t>EigenWijkse Energie</t>
  </si>
  <si>
    <t>Veewind</t>
  </si>
  <si>
    <t>Wind in Wijchen (in oprichting)</t>
  </si>
  <si>
    <t>Windvogel</t>
  </si>
  <si>
    <t>ECHT Hof van Twente (opgeheven)</t>
  </si>
  <si>
    <t xml:space="preserve">meerdere coöperaties: Zeenergie (Zeewolde), De Groene Reus (Almere) en bevriende coöperaties uit andere delen van het land: Kennemer Wind (Heerhugowaard), Meerwind (Nieuw Vennep), Zuiderlicht (Amsterdam), De Eendragt (Den Helder) en Zuidenwind (Leudal). </t>
  </si>
  <si>
    <t>Samenstroom/ ReindonkEnergie</t>
  </si>
  <si>
    <t>niet van toepassing Almeerse wind</t>
  </si>
  <si>
    <t>Burum</t>
  </si>
  <si>
    <t xml:space="preserve">Waadhoeke </t>
  </si>
  <si>
    <t>Borsele</t>
  </si>
  <si>
    <t>RES-REGIO</t>
  </si>
  <si>
    <t>Cleantech regio</t>
  </si>
  <si>
    <t>Noord Veluwe</t>
  </si>
  <si>
    <t>'s-Hertogenbosch</t>
  </si>
  <si>
    <t>Alphen-Chaam</t>
  </si>
  <si>
    <t>Ouder-Amstel</t>
  </si>
  <si>
    <t>Wyns</t>
  </si>
  <si>
    <t>Westbetuwe</t>
  </si>
  <si>
    <t xml:space="preserve">ontwikkelfase 25%, overig windvast, yard energy </t>
  </si>
  <si>
    <t xml:space="preserve">Betuwewind, Burgerwindcoöperatie West-Betuwe  </t>
  </si>
  <si>
    <t>Yard Energy,  Raedthuys Pure Energie, Betuwewind (oorspronkelijk 11 duurzaam, Dorpscoöperatie Haaften i.o, Thermobello, DierckIII). Prodeon uitgekocht door Raedthuys in 2018/ 2019</t>
  </si>
  <si>
    <t>Duurzaam Uitgeest Energie coöperatie (DUEC)</t>
  </si>
  <si>
    <t>nb</t>
  </si>
  <si>
    <t>DUEC/ Energiepark Uitgeest (wind- en zonneparken)</t>
  </si>
  <si>
    <t>Bommelerwaar/ BurgerWindpark A2 Lage Rooijen</t>
  </si>
  <si>
    <t>Burgerwindpark A2 Lage Rooijen B.V.</t>
  </si>
  <si>
    <t>bouwfase</t>
  </si>
  <si>
    <t>De Kookepan BV</t>
  </si>
  <si>
    <t>Vrijstad Windwinning</t>
  </si>
  <si>
    <t>coöperatie Nieuwe Energie Weert, samenwerking WeertEnergie en Eneco</t>
  </si>
  <si>
    <t xml:space="preserve">deelname 4 van de 11 turbines (36%). In ontwikkelfase 25%, overig  yard energy, Raedthuys, Staatsbosbeheer.  </t>
  </si>
  <si>
    <t>Betuwewind/ Windpark Deil</t>
  </si>
  <si>
    <t>Windmolen de Noord BV</t>
  </si>
  <si>
    <t>Izzi Projects</t>
  </si>
  <si>
    <t>Windpark Ferrum BV</t>
  </si>
  <si>
    <t>De Wachtmeesters B.V.</t>
  </si>
  <si>
    <t>Energiefonds Brabant/ B.O.M. (Brabantse Ontwikkelingsmaatschappij Maatschappij), St MOED, afvalverwerker Attero, Waterschap De Dommel, Natuurmonumenten</t>
  </si>
  <si>
    <t>RIJE RijnenIJsselEnergie/ Windpark Koningspleij</t>
  </si>
  <si>
    <t xml:space="preserve">Zeeuwind/ Windpark Borsele II </t>
  </si>
  <si>
    <t>Zeeuwind/ Windpark Cluster  (Oosterscheldekering - Binnenhaven)</t>
  </si>
  <si>
    <t>Zeeuwind/ Windpark Bouwdokken (Oosterscheldekering) - 2018</t>
  </si>
  <si>
    <t>Zeeuwind/ Windpark Bouwdokken (Oosterscheldekering) - 2020</t>
  </si>
  <si>
    <t>NDSM Energie/ Amsterdam Wind: meerdere coöperaties</t>
  </si>
  <si>
    <t xml:space="preserve">AmsterdamWind/ NDSM Energie/  Westelijk Havengebied </t>
  </si>
  <si>
    <t>Zeeuwind/ Windpark Axelsevlakte</t>
  </si>
  <si>
    <t>Sluiskil</t>
  </si>
  <si>
    <t>WijDuurzaamStaphorst/ windpark Bovenwind</t>
  </si>
  <si>
    <t>LeudalEnergie/ Windpark Kookepan</t>
  </si>
  <si>
    <t xml:space="preserve">GroeneStroom / Windpark Nieuw Rijerswaard bedrijventerrein GRNR </t>
  </si>
  <si>
    <t xml:space="preserve">ENGIE Nederland. </t>
  </si>
  <si>
    <t>Waterschap Rijn en Ijssel</t>
  </si>
  <si>
    <t>4 coöperaties: BrummenEnergie, LochemEnergie, EnergierijkVoorst, Zuthen ZET</t>
  </si>
  <si>
    <t xml:space="preserve">deA Apeldoorn/ Windpark Beekbergsebroek </t>
  </si>
  <si>
    <t>Energie-U/ Windpark Lage Weide</t>
  </si>
  <si>
    <t>Veenwind/ windpark De Ronde Venen (verkennend)</t>
  </si>
  <si>
    <t>ZummerePower/ Windpark Diepenhoek</t>
  </si>
  <si>
    <t>ECHeumen/ Windpark Heumen A73</t>
  </si>
  <si>
    <t>EC Heumen</t>
  </si>
  <si>
    <t>Blue Bear Energy</t>
  </si>
  <si>
    <t xml:space="preserve">Kennemerwind/ Windpark Ferrum (als mede-aandeelhouder Windcollectief Noord-Holland) </t>
  </si>
  <si>
    <t>Deltawind Zeeuwind/ Windpark Krammer (2020, naar 60% aandelen)</t>
  </si>
  <si>
    <t>Eneco, lokaal: Maatschap Hopmans (20%)</t>
  </si>
  <si>
    <t>Camperwind BV (50%): coöperatie van agrariërs)</t>
  </si>
  <si>
    <t>Zeeuwind/ Windpark Paulinapolder</t>
  </si>
  <si>
    <t>Biervliet</t>
  </si>
  <si>
    <t>DEE Exloërmond</t>
  </si>
  <si>
    <t>agrariër Gabri Hoek (50%)</t>
  </si>
  <si>
    <t>Windpostcoderoos/ Volksmolen Kornwerderzand (vervanging bestaande molen)</t>
  </si>
  <si>
    <t>NHEC, Cooperatie Poldermolen Wieringermeer</t>
  </si>
  <si>
    <t>Windmolen Boekel (HVC, coöperaties)</t>
  </si>
  <si>
    <t>Betuwewind/ Windpark Avri</t>
  </si>
  <si>
    <t>Duurzaam Menterwolde/ E.A.Z. windmolen</t>
  </si>
  <si>
    <t>Overschild/ E.A.Z windmolen en zonnedaken Op de Tip</t>
  </si>
  <si>
    <t>Broukster Energie Coöperatie / E.A.Z. windmolen</t>
  </si>
  <si>
    <t>DuurzaamDuurswold/ E.A.Z. windmolen (in combinatie met zonnedak)  (PCR) in combinatie zonnedak</t>
  </si>
  <si>
    <t>Midwolde/ E.A.Z. windmolen 1</t>
  </si>
  <si>
    <t>Midwolde/ E.A.Z. windmolen 2</t>
  </si>
  <si>
    <t>LOPEC/ E.A.Z. windmolen</t>
  </si>
  <si>
    <t>Midwolde/ E.A.Z. windmolen</t>
  </si>
  <si>
    <t>WinsumDuurzaam/ E.A.Z. windmolens (2 stuks, in combinatie met zonnedak)</t>
  </si>
  <si>
    <t>Reestdal/  E.A.Z. windmolen (PCR)</t>
  </si>
  <si>
    <t>EC Steendam/ E.A.Z. windmolens</t>
  </si>
  <si>
    <t xml:space="preserve">Hogelandster EC/ E.A.Z. windmolen Wehe Den Hoorn </t>
  </si>
  <si>
    <t xml:space="preserve">Meerkracht/ E.A.Z. windmolens MeerstadWind </t>
  </si>
  <si>
    <t>EIK Kantens/ 3 E.A.Z. windmolens</t>
  </si>
  <si>
    <t>PekelaDuurzaam/ E.A.Z. windmolens</t>
  </si>
  <si>
    <t>GrunnegerPower/ E.A.Z. wijkwindmolens Dorkwerdersluis</t>
  </si>
  <si>
    <t>Noordenwind/ Windpark A7 (cooperatie aandeelhouder)</t>
  </si>
  <si>
    <t>ZEK ZaanseEnergieKoöperatie/ Windmolen Het Windpaard</t>
  </si>
  <si>
    <t>PaddepoelEnergiek/Wijkwindmolens Westerkwartier (EAZ)</t>
  </si>
  <si>
    <t>Vrijstad Windwinning/ Windpark  Culemborg</t>
  </si>
  <si>
    <t xml:space="preserve">REALISATIE [jaar] </t>
  </si>
  <si>
    <t>REALISATIE [jaar]</t>
  </si>
  <si>
    <t>PARTNERS</t>
  </si>
  <si>
    <t>PARTIJEN</t>
  </si>
  <si>
    <t xml:space="preserve">Traais Energie Collectief </t>
  </si>
  <si>
    <t xml:space="preserve">gedeeld eigendom: 1 van 6 turbines 75% eigendom TREM (aandeelhouder project BV.) , 25% naar lokale stichting ETFD. </t>
  </si>
  <si>
    <t>Vattenfall Winddevelopment BV</t>
  </si>
  <si>
    <t>Almeerse Wind/ Windpark Pampus Wind (100% eigenaar 2 turbines in Windpark Jaap Rodenburg II)</t>
  </si>
  <si>
    <t>geen coöperatie betrokken bij voormailige windpark</t>
  </si>
  <si>
    <t xml:space="preserve">Almeerse Wind/ Windpark Stichtsekant </t>
  </si>
  <si>
    <t>Almere/ Zeewolde</t>
  </si>
  <si>
    <t>AmsterdamWind/ NDSM Energie/  Noorder IJplas Cornelis Douwesterrein</t>
  </si>
  <si>
    <t>3-5</t>
  </si>
  <si>
    <t>Pampus Wind Holding B.V.</t>
  </si>
  <si>
    <t>EnergieVoorVier/ windproject Beuningen  (combinatie met zon)</t>
  </si>
  <si>
    <t>Eneco (25%), Falck (25%)</t>
  </si>
  <si>
    <t>EnergieVoorVier</t>
  </si>
  <si>
    <t>Pure Energie (25%)/ Prowind (25%)</t>
  </si>
  <si>
    <t xml:space="preserve"> Windpark 4 turbines. Eigendom verdeeld in 2 BV's. RIJE eigenaar van  2/3 van 1 BV, met Prowind (1/3).</t>
  </si>
  <si>
    <t>Ijsselwind B.V.</t>
  </si>
  <si>
    <t>TOELICHTING EIGENDOM</t>
  </si>
  <si>
    <t xml:space="preserve">EnergiekSchiedam/ windturbine Vijfsluizen Beneluxtunnel 1 </t>
  </si>
  <si>
    <t>Windontwikkeling Amsterdam Noord BV (50% in eigendom van NDSM Energie en 50% van Amsterdam Wind BV.)</t>
  </si>
  <si>
    <t>Amsterdam Wind B.V. (4 coöperaties, ieder 25%)</t>
  </si>
  <si>
    <t>Oeverwind B.V.</t>
  </si>
  <si>
    <t>Rijne Energie/ De Windvogel</t>
  </si>
  <si>
    <t>RijneEnergie&amp;Windvogel/ Windpark Rijnenburg (in combinatie met zonnepark)</t>
  </si>
  <si>
    <t>Rijne Energie (25%), Windvogel (25%), eneco (25%), bhm solar (25%)</t>
  </si>
  <si>
    <t>Coöperatie Doarpsmûne Reduzum e.o U.A</t>
  </si>
  <si>
    <t>SCE (PCR)</t>
  </si>
  <si>
    <t>Coöperatie TOER/ dorpsmolen Tzum (nieuwe molen, vervanging)</t>
  </si>
  <si>
    <t>DoarsmuneReduzum/ Wynmole Reduzum (nieuwe molen, vervanging)</t>
  </si>
  <si>
    <t>Eneco (50%)</t>
  </si>
  <si>
    <t>gedeeld eigendom: coöperatie (50%), eneco (50%)</t>
  </si>
  <si>
    <t>100% coöperatief eigendom</t>
  </si>
  <si>
    <t>Windpark Gooyersbrug B.V.</t>
  </si>
  <si>
    <t>Blue Bear Energy (Ruben Berendts)</t>
  </si>
  <si>
    <t>Eemsdelta</t>
  </si>
  <si>
    <t>Green Power delfzijl</t>
  </si>
  <si>
    <t>Eneco, Eurus, WP Geefswer (4 ondernemers)</t>
  </si>
  <si>
    <t>[2020: Sagro (zuidelijke molen), Eneco/ Zeeuwind (noordelijke molen)</t>
  </si>
  <si>
    <t>Zeeuwind/ EP Sloepoort (met lokale coöperatie)</t>
  </si>
  <si>
    <t>Zeeuwind/ Stavenisse (gesaneerd)</t>
  </si>
  <si>
    <t>ECOudeschip/ Windpark Eemshaven West</t>
  </si>
  <si>
    <t>Energie Cooperatie Oudeschip en omstreken U.A.</t>
  </si>
  <si>
    <t>Prowind</t>
  </si>
  <si>
    <t xml:space="preserve">CWW Cooperatie Windenergie Waterland/ 2 molens </t>
  </si>
  <si>
    <t>EC Waterweg/ Windpark  Landtong Rozenburg Waterweg (uitbreiding mogelijk financiële participatie EnecoWindopbrengst)</t>
  </si>
  <si>
    <t>(waarschijnlijk) alleen participatie</t>
  </si>
  <si>
    <t>Groene Stroom</t>
  </si>
  <si>
    <t xml:space="preserve">Kennemerwind/ Windpark Zijpe </t>
  </si>
  <si>
    <t>Windpostcoderoos/ Kennemerwind/ Volksmolen Zijpe (vervanging 1 windmolen WP Zijpe) - Windpostcoderoos</t>
  </si>
  <si>
    <t>Kennemerwind/ Windpark Zijpe - sanering 1 windmolen, vervanging door Volksmolen/ Windpostcoderoos)</t>
  </si>
  <si>
    <t xml:space="preserve">Kennemerwind/ Sanering windturbines voor Windpark Ferrum </t>
  </si>
  <si>
    <t>Heiershoeve</t>
  </si>
  <si>
    <t>Windunie, Greenchoice en ABN Amro Energy Transition Fund (vóór 2019: eigenaar ontwikkelrechten Etriplus)</t>
  </si>
  <si>
    <t>gesaneerd</t>
  </si>
  <si>
    <t>Regio U16</t>
  </si>
  <si>
    <t>VoornePutten/ Windpark Brielse Maasdijk</t>
  </si>
  <si>
    <t>(mogelijk: 2 turbines van 4,5 MW)</t>
  </si>
  <si>
    <t>Uwind/ Windpark Houten (alleen participatie)</t>
  </si>
  <si>
    <t>VERMOGEN (KW) LOKALE PARTNER</t>
  </si>
  <si>
    <t>LOKALE PARTNER [ja/nee]</t>
  </si>
  <si>
    <t>nee</t>
  </si>
  <si>
    <t>ja</t>
  </si>
  <si>
    <t>mede-eigenaren: Aelmans Adviesgroep (25%), Green Trust (25%), 3 agrariërs (25%)</t>
  </si>
  <si>
    <t>Grondeigenaar (10%)</t>
  </si>
  <si>
    <t>WIEK-II (Izzy projects, GNMF)</t>
  </si>
  <si>
    <t>IJsselwind/ Windpark IJsselwind De Mars Twentekanaal (4 coöperaties, waterschap)</t>
  </si>
  <si>
    <t>LOKALE PARTNER [%]</t>
  </si>
  <si>
    <t>Infinergy (50%), Windcollectief Noord-Holland (50%)</t>
  </si>
  <si>
    <t>per 2021: Kallista Energy (40%)</t>
  </si>
  <si>
    <t>Enercon (49%)</t>
  </si>
  <si>
    <t>lokale agrariër (50%): Peijnenburg BV</t>
  </si>
  <si>
    <t>Promill BV (50%)</t>
  </si>
  <si>
    <t>Raedthuys (75%)</t>
  </si>
  <si>
    <t>LOKAAL EIGENDOM TOTAAL (COOP+LOKALE PARTNER [%]</t>
  </si>
  <si>
    <t xml:space="preserve">Knotwilg/ Windpark Groote Haar </t>
  </si>
  <si>
    <t>Goede Buren: Greenchoice, WindUnie, Meewind. Transitiefonds</t>
  </si>
  <si>
    <t>Galder</t>
  </si>
  <si>
    <t>lokale stichting</t>
  </si>
  <si>
    <t>Stichting Energietransitie Moerdijk (STEM)</t>
  </si>
  <si>
    <t>Vattenfall Winddevelopment</t>
  </si>
  <si>
    <t>BOM/ Energie Transitie Fonds Drimmelen (ETFD)</t>
  </si>
  <si>
    <t>BOM Energiefonds Brabant</t>
  </si>
  <si>
    <t>BOM Energiefonds Brabant/ Vattenfall Winddevelopment</t>
  </si>
  <si>
    <t>BOM Energiefonds Brabant (25% lokaal eigendom)</t>
  </si>
  <si>
    <t>Energie A16  Zonzeel/ TraaisEC/  Windmolen De Noord cooperatie</t>
  </si>
  <si>
    <t>Energie A16 Galder/ Windpark - participatiefonds</t>
  </si>
  <si>
    <t>Energie A16  Klaverpolder/ Windpark - participatiefonds</t>
  </si>
  <si>
    <t>Energie A16  Hazeldonk/ Windparken  - participatiefonds</t>
  </si>
  <si>
    <t>Energie A16  Zonzeel/ Windpark - participatiefonds</t>
  </si>
  <si>
    <t>Energie A16  Nieuwveer/ Windpark - participatiefonds</t>
  </si>
  <si>
    <t xml:space="preserve">Energie A16  Klaverpolder/ Goede Buren/ Windpark Streepland  </t>
  </si>
  <si>
    <t>SamenEnergie/ windmolens Soesterwijk Wiek</t>
  </si>
  <si>
    <t>SamenEnergie (gelieerd: DuurzaamSoesterkwartier)</t>
  </si>
  <si>
    <t>DeventerEnergie/ Wind langs de A1</t>
  </si>
  <si>
    <t>Windvogel/ Windpark De Drentse Monden en Oostermoer - gedeelte DEE Exloërmond</t>
  </si>
  <si>
    <t>voorbereiding vertraging</t>
  </si>
  <si>
    <t xml:space="preserve">Zeeuwind/ Windpark Reimerswaal Bath II - sanering </t>
  </si>
  <si>
    <t>Qurrent/ Windpark Hellegatsplein  (coöperatief)</t>
  </si>
  <si>
    <t>nieuwe eigenaar (niet coöperatief)</t>
  </si>
  <si>
    <t>WWC Westfriese Windmolen Coöperatie/ 4 windmolens (va 1988)</t>
  </si>
  <si>
    <t>WWC Westfriese Windmolen Coöperatie/  Windpark Andijk Wind deelname)</t>
  </si>
  <si>
    <t>alleen gebiedsfonds</t>
  </si>
  <si>
    <t>Waddenwind BV/ Gijzenberg Windenergie B.V. (13), Innogy SE (8)</t>
  </si>
  <si>
    <t>RijnlandEnergie/ Windpark Papemeer (overname)</t>
  </si>
  <si>
    <t>Prodeon</t>
  </si>
  <si>
    <t>Zuidenwind Newecoop / Windpark Ospeldijk</t>
  </si>
  <si>
    <t>Buurtmolen Herbaijum</t>
  </si>
  <si>
    <t>Wij Windenergie Staphorst B.V.</t>
  </si>
  <si>
    <t>Burgerwindpark Het Broek B.V.</t>
  </si>
  <si>
    <t>Burgerwindpark Molenblok B.V.</t>
  </si>
  <si>
    <t>Coöperatie Tzummer Organisatie voor Energie in de Regio (TOER) U.A.</t>
  </si>
  <si>
    <t>Toelichting organisatie</t>
  </si>
  <si>
    <t xml:space="preserve">2022: Pampus Wind Holding BV, 100% eigendom van onze coöperatie. Daaronder hangt Pampus Wind BV, 100% eigendom van de holding. Dit is de werkmaatschappij met daarin (o.a.) de turbines. tot en met de oplevering op 22 februari 2022 hebben we samengewerkt met Vattenfall Winddevelopment. </t>
  </si>
  <si>
    <t>GOED/Wijkwindmolens Westerkwartier (EAZ)</t>
  </si>
  <si>
    <t xml:space="preserve">Coöperatie GOED </t>
  </si>
  <si>
    <t xml:space="preserve">VeluweEnergie/ Windpark Horst &amp; Telg </t>
  </si>
  <si>
    <t>VeluweEnergie</t>
  </si>
  <si>
    <t>Prowind (50%), Buurtvereniging Horst en Telg/ grondeigenaren (25%), coöperatie (25%)</t>
  </si>
  <si>
    <t>Green Trust Projects B.V. (2021 nieuwe partner, Eneco BV trekt zich terug)</t>
  </si>
  <si>
    <t>Knotwilg/ Windpark Zijderveld</t>
  </si>
  <si>
    <t>Greentrust Projects B.V.</t>
  </si>
  <si>
    <t>Grieneko/ vervanging windmolen</t>
  </si>
  <si>
    <t>Baard en omstreken</t>
  </si>
  <si>
    <t>niet bekend</t>
  </si>
  <si>
    <t>MEP</t>
  </si>
  <si>
    <t>Zuidenwind/ Windpark De Pielis</t>
  </si>
  <si>
    <t>Zuidenwind/ Windpark Weerterbos</t>
  </si>
  <si>
    <t>WeertEnergie/ Windpark Weert</t>
  </si>
  <si>
    <t xml:space="preserve">Windpark Weert B.V. </t>
  </si>
  <si>
    <t>v.o.f Windpark Koningspleij</t>
  </si>
  <si>
    <t>Raedthuys Windpark Koningspleij B.V. (Pure Energie, 1 turbine 25%), v.o.f. Windpark Koninsgpleij Pleij B.V. (samen 75%, waarvan Prowind 33%+ RIJE 66%)</t>
  </si>
  <si>
    <t>Lokale ondernemers (niet coöperatief)</t>
  </si>
  <si>
    <t>Windpark Zeewolde - Nieuw Molenaars (coöperatief eigendom )</t>
  </si>
  <si>
    <t>Windpark Zeewolde - Windvogel (coöperatief eigendom)</t>
  </si>
  <si>
    <t>Windpark Zeewolde - collectief agrariërs/ bewoners</t>
  </si>
  <si>
    <t xml:space="preserve">Ontwikkelvereniging Windpark Zeewolde. </t>
  </si>
  <si>
    <t>collectief agrariers, bewoners, bedrijf + burgercoöperaties</t>
  </si>
  <si>
    <t>Windpark Zeewolde B.V.</t>
  </si>
  <si>
    <t>Nieuwe Molenaars (aandeelhouder in BV)</t>
  </si>
  <si>
    <t>Windvogel (aandeelhouder in BV)</t>
  </si>
  <si>
    <t>Wind Ontwikkeling Amsterdam Noord BV (WOAN BV).</t>
  </si>
  <si>
    <t>Energie Coöperatie Lek en IJssel Stroom (Duurzaam Lopikerwaard)</t>
  </si>
  <si>
    <t>Lek en IJsselstroom / Windpark De Copen (repowering 3 windturbines)</t>
  </si>
  <si>
    <t>Windpark Zeewolde - Nieuwe Molenaars (sanering oude molen Gruttoweg)</t>
  </si>
  <si>
    <t>Windpark Goyerbrug  (participatie/ geen betrokkenheid coöperaties)</t>
  </si>
  <si>
    <t>HVC Landwind, gemeente, Coöperatie Voorne Putten</t>
  </si>
  <si>
    <t>HVC Landwind</t>
  </si>
  <si>
    <t>ECOudeschip/ Windpark Oostpolder (bijdrage omgevingsfonds)</t>
  </si>
  <si>
    <t>Samenstroom/ Windpark Greenport Venlo (fin. Participatie, leefbaarheidsfonds)</t>
  </si>
  <si>
    <t>particpatie en leelfbaarheidsfonds</t>
  </si>
  <si>
    <t>80-96 MW</t>
  </si>
  <si>
    <t xml:space="preserve">Windpark Zeewolde BV (tot 2016: Ontwikkelvereniging Windpark Zeewolde. </t>
  </si>
  <si>
    <t>Zeeuwind/ Windpark Century</t>
  </si>
  <si>
    <t>Zeeuwind/ Windpark Zalco</t>
  </si>
  <si>
    <t>Vlissingen-Oost</t>
  </si>
  <si>
    <t xml:space="preserve">Zeeuwind/ Windpark Kats II - sanering </t>
  </si>
  <si>
    <t>Deltawind/ Battenoert (gesaneerd)</t>
  </si>
  <si>
    <t>Zeeuwind/ WestKapelle (gesaneerd)</t>
  </si>
  <si>
    <t>Zeeuwind/ Goede Sas (gesaneerd)</t>
  </si>
  <si>
    <t>Zeeuwind/ Windpark ZE-BRA (vervanging Reimerswaal Bath II)</t>
  </si>
  <si>
    <t>Zeeuwind/ Olaz Compostering II (gesaneerd, vervangen door Polenweg)</t>
  </si>
  <si>
    <t>Zeeuwind/ Willem-Anna Polder II (ter vervanging van W.A.P)</t>
  </si>
  <si>
    <t>Zeeuwind/ Willem-Anna Polder I (vervangen door W.A.P II)</t>
  </si>
  <si>
    <t xml:space="preserve">Zeeuwind/ Willem-Anna Polder I (sanering, vervanging door W.A.P II) </t>
  </si>
  <si>
    <t>Zeeuwind/ Dreischor (gesaneerd)</t>
  </si>
  <si>
    <t xml:space="preserve">WWC Westfriese Windmolen Coöperatie/ gesaneerd  2 windmolens </t>
  </si>
  <si>
    <t>2022: in LEM2021 nog 80% cooöperatie, 20% WDO. Navragen! "Door lokale financiële participatie t.b.v. ontwikkelfase en samenwerking met het waterschap is het een project geworden van 100% lokaal eigendom".</t>
  </si>
  <si>
    <t>Franeker</t>
  </si>
  <si>
    <t xml:space="preserve">DoarsmuneReduzum/ Wynmole Reduzum (sanering oude molen) </t>
  </si>
  <si>
    <t>Stichting MAST/ Dorpsmolen Tzum (sanering oude molen)</t>
  </si>
  <si>
    <t xml:space="preserve">Stichting MAST/ Dorpsmolen Tzum (oude molen) </t>
  </si>
  <si>
    <t>Hitzum</t>
  </si>
  <si>
    <t>Moleferiening uté Lyte/ dorpsmolen (nieuw molen of deelname WP Froonacker)</t>
  </si>
  <si>
    <t>Windpark Zeewolde - collectief agariërs (sanering windmolens)</t>
  </si>
  <si>
    <t>Vattenfall Winddevelopment BV/ Drei Meulenwind BV</t>
  </si>
  <si>
    <t>WWC Westfriese Windmolen Coöperatie/ windmolen De Adelaar (vervangen door WindPostCodeRoos Andijk)</t>
  </si>
  <si>
    <t>Windturbinepark Oostzeedijk BV</t>
  </si>
  <si>
    <t>gerealiseerd (WP Zeewolde)</t>
  </si>
  <si>
    <t>afwachting Raad van State</t>
  </si>
  <si>
    <t>WindinWijchen/ Windpark Bijsterhuizen (Wind in Wijchen)</t>
  </si>
  <si>
    <t>bouwfase (alleen omgevingsfonds)</t>
  </si>
  <si>
    <t>voorbereidimg</t>
  </si>
  <si>
    <t xml:space="preserve">BosscheWindmolenWest/ Windpark De Rietvelden  </t>
  </si>
  <si>
    <t>Pure Energie</t>
  </si>
  <si>
    <t>Pure Energie. (Betrokken: Heineken Brouwerij ‘s-Hertogenbosch, containerterminal BCTN, sloop- en aannemersbedrijf Barten, de familie Pennings)</t>
  </si>
  <si>
    <t xml:space="preserve">WPN/ Windpark Nijmegen-Betuwe </t>
  </si>
  <si>
    <t>NieuwLeusenSynergie/ Windpark Veur de Wind</t>
  </si>
  <si>
    <t xml:space="preserve">Qurrent/ Windpark Hellegatsplein (Greenchoice) </t>
  </si>
  <si>
    <t xml:space="preserve">PeelEnergie/ Windpark Egchelse Heide </t>
  </si>
  <si>
    <t>Windpark Cluster B.V.</t>
  </si>
  <si>
    <t>E-Connection (via Stichting Dirventur/ Bovent C.V)</t>
  </si>
  <si>
    <t>BosscheWindmolenWest</t>
  </si>
  <si>
    <t>Amsterdam Energie, Onze Amsterdamse Noord Energie Coöperatie,  Windvogel,  Zuiderlicht en NDSM Energie.</t>
  </si>
  <si>
    <t>Stichting dorpsmolen Pingjum</t>
  </si>
  <si>
    <t>Rijnland Energie: samenwerking 7 lokale coöperaties</t>
  </si>
  <si>
    <t>Ga voor meer info naar hieropgewekt.nl/lokale-energie-monitor</t>
  </si>
  <si>
    <t>Projecten: collectieve wind – gerealiseerd en in aanbouw</t>
  </si>
  <si>
    <t xml:space="preserve"> STATUS: 1. gerealiseerd (operationeel, in productie) en 2. in aanbouw/ bouwfase</t>
  </si>
  <si>
    <t>Lokale Energie Monitor 2022</t>
  </si>
  <si>
    <t xml:space="preserve">TIP: Je kunt sorteren door op het pijltje boven de kolom te klikken.  </t>
  </si>
  <si>
    <t>Winsum Duurzaam</t>
  </si>
  <si>
    <t>EAZ windmolens (10 KW), dorpsmolens (tot 1 MW)</t>
  </si>
  <si>
    <t xml:space="preserve">WAARVAN COÖPERATIEF EIGENDOM : </t>
  </si>
  <si>
    <t xml:space="preserve">WAARVAN EIGENDOM LOKALE PARTNER: </t>
  </si>
  <si>
    <t>Greenchoice (overgenomen van Qurrent)</t>
  </si>
  <si>
    <t>Spinderwind: samenwerking 11 coöperaties (Berkel-Enschot Energie Coöperatie,  Energiecoöperatie De Blaak,  Coöperatie Duurzame Energie Reeshof U.A. (CDER), Energie Coöperatie  Udenhout, Coöperatie Energiefabriek013, Energie Dongen,  Coöperatie Energie Gilze Rijen,  Energie Collectief Loon op Zand (ECLOZ), Hilverstroom, Duurzame Energie Coöpeeratie Oisterwijk,  Energie Coöperatie DuurzaamRielGoirle)</t>
  </si>
  <si>
    <t>Projecten: collectieve wind – in de pijplijn</t>
  </si>
  <si>
    <t>STATUS: gepland (vergunning verleend, SDE beschikt), inclusief sanering en voorbereiding (locatie bekend, vergunningprocedure moet nog starten) en 5. gebiedsverkenning (nog geen locatie)</t>
  </si>
  <si>
    <t>plannen stopgezet</t>
  </si>
  <si>
    <t xml:space="preserve">Collectieve windprojecten: plannen stopgezet of liggen stil </t>
  </si>
  <si>
    <t>Windpark Froonacker</t>
  </si>
  <si>
    <t>agrarier (33,3%), Gabri Hoek (33,3%)</t>
  </si>
  <si>
    <t>Energie Coöperatie Dordrecht (ECD) (= HVC, gemeente)</t>
  </si>
  <si>
    <t>Almeerse Wind is 100% eigenaar van Windpark Pampus (2 windturbines), onderdeel van Windpark Rodenburg II</t>
  </si>
  <si>
    <t xml:space="preserve">Financiële participatie+ gebiedsfonds. Géén eigendom. </t>
  </si>
  <si>
    <t xml:space="preserve">Windcollectief Noord-Holland (50%): agrariers, Kennemer Wind </t>
  </si>
  <si>
    <t>100% juridisch eigendom coöperatie. Waterschap houdt deel aandelen</t>
  </si>
  <si>
    <t xml:space="preserve">collectief agrariërs </t>
  </si>
  <si>
    <t>Camperwind BV (50%): coöperatie van agrariërs</t>
  </si>
  <si>
    <t>sanering gepland</t>
  </si>
  <si>
    <t xml:space="preserve">De Windvogel </t>
  </si>
  <si>
    <t>EnergiekVelsen/ Windpark Spuisluis (gerealiseerd maar geen participatie)</t>
  </si>
  <si>
    <t>Green Power Delfzijl/ windpark Geefsweer</t>
  </si>
  <si>
    <t>BIJLAGE 3 - OVERZICHT COLLECTIEVE WINDPROJECTEN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</si>
</sst>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quot;€&quot;\ #,##0"/>
    <numFmt numFmtId="165" formatCode="_ &quot;€&quot;\ * #,##0_ ;_ &quot;€&quot;\ * \-#,##0_ ;_ &quot;€&quot;\ * &quot;-&quot;??_ ;_ @_ "/>
    <numFmt numFmtId="166" formatCode="_ * #,##0_ ;_ * \-#,##0_ ;_ * &quot;-&quot;??_ ;_ @_ "/>
    <numFmt numFmtId="167" formatCode="0.0%"/>
    <numFmt numFmtId="168" formatCode="_ * #,##0.0_ ;_ * \-#,##0.0_ ;_ * &quot;-&quot;??_ ;_ @_ "/>
    <numFmt numFmtId="169" formatCode="_ * #,##0.000_ ;_ * \-#,##0.000_ ;_ * &quot;-&quot;??_ ;_ @_ "/>
    <numFmt numFmtId="170" formatCode="_ * #,##0.0000_ ;_ * \-#,##0.0000_ ;_ * &quot;-&quot;??_ ;_ @_ "/>
  </numFmts>
  <fonts count="17" x14ac:knownFonts="1">
    <font>
      <sz val="11"/>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i/>
      <sz val="11"/>
      <color theme="1"/>
      <name val="Calibri"/>
      <family val="2"/>
      <scheme val="minor"/>
    </font>
    <font>
      <b/>
      <sz val="14"/>
      <color theme="1"/>
      <name val="Calibri"/>
      <family val="2"/>
      <scheme val="minor"/>
    </font>
    <font>
      <i/>
      <sz val="11"/>
      <color rgb="FFFF0000"/>
      <name val="Calibri"/>
      <family val="2"/>
      <scheme val="minor"/>
    </font>
    <font>
      <sz val="11"/>
      <name val="Calibri"/>
      <family val="2"/>
      <scheme val="minor"/>
    </font>
    <font>
      <sz val="11"/>
      <color rgb="FFFF0000"/>
      <name val="Calibri"/>
      <family val="2"/>
      <scheme val="minor"/>
    </font>
    <font>
      <u/>
      <sz val="11"/>
      <name val="Calibri"/>
      <family val="2"/>
    </font>
    <font>
      <i/>
      <sz val="11"/>
      <name val="Calibri"/>
      <family val="2"/>
      <scheme val="minor"/>
    </font>
    <font>
      <sz val="12"/>
      <color theme="1"/>
      <name val="Calibri"/>
      <family val="2"/>
      <scheme val="minor"/>
    </font>
    <font>
      <sz val="11"/>
      <color theme="4"/>
      <name val="Calibri"/>
      <family val="2"/>
      <scheme val="minor"/>
    </font>
    <font>
      <sz val="11"/>
      <color theme="0"/>
      <name val="Calibri"/>
      <family val="2"/>
      <scheme val="minor"/>
    </font>
    <font>
      <sz val="8"/>
      <name val="Calibri"/>
      <family val="2"/>
      <scheme val="minor"/>
    </font>
    <font>
      <sz val="12"/>
      <name val="Calibri"/>
      <family val="2"/>
      <scheme val="minor"/>
    </font>
    <font>
      <b/>
      <sz val="18"/>
      <color theme="1"/>
      <name val="Calibri"/>
      <family val="2"/>
      <scheme val="minor"/>
    </font>
  </fonts>
  <fills count="2">
    <fill>
      <patternFill patternType="none"/>
    </fill>
    <fill>
      <patternFill patternType="gray125"/>
    </fill>
  </fills>
  <borders count="3">
    <border>
      <left/>
      <right/>
      <top/>
      <bottom/>
      <diagonal/>
    </border>
    <border>
      <left/>
      <right/>
      <top style="thin">
        <color theme="6"/>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117">
    <xf numFmtId="0" fontId="0" fillId="0" borderId="0" xfId="0"/>
    <xf numFmtId="0" fontId="1" fillId="0" borderId="0" xfId="0" applyFont="1"/>
    <xf numFmtId="3" fontId="0" fillId="0" borderId="0" xfId="0" applyNumberFormat="1"/>
    <xf numFmtId="0" fontId="0" fillId="0" borderId="0" xfId="0" applyAlignment="1">
      <alignment horizontal="right"/>
    </xf>
    <xf numFmtId="166" fontId="0" fillId="0" borderId="0" xfId="3" applyNumberFormat="1" applyFont="1" applyAlignment="1">
      <alignment horizontal="right"/>
    </xf>
    <xf numFmtId="166" fontId="0" fillId="0" borderId="0" xfId="3" applyNumberFormat="1" applyFont="1"/>
    <xf numFmtId="9" fontId="1" fillId="0" borderId="0" xfId="4" applyFont="1"/>
    <xf numFmtId="0" fontId="5" fillId="0" borderId="0" xfId="0" applyFont="1"/>
    <xf numFmtId="166" fontId="0" fillId="0" borderId="0" xfId="3" applyNumberFormat="1" applyFont="1" applyFill="1" applyAlignment="1">
      <alignment horizontal="right"/>
    </xf>
    <xf numFmtId="165" fontId="1" fillId="0" borderId="0" xfId="2" applyNumberFormat="1" applyFont="1" applyFill="1"/>
    <xf numFmtId="166" fontId="1" fillId="0" borderId="0" xfId="3" applyNumberFormat="1" applyFont="1"/>
    <xf numFmtId="166" fontId="0" fillId="0" borderId="0" xfId="3" applyNumberFormat="1" applyFont="1" applyFill="1"/>
    <xf numFmtId="0" fontId="11" fillId="0" borderId="0" xfId="0" applyFont="1"/>
    <xf numFmtId="166" fontId="3" fillId="0" borderId="0" xfId="3" applyNumberFormat="1" applyFont="1" applyFill="1"/>
    <xf numFmtId="0" fontId="9" fillId="0" borderId="0" xfId="1" applyFont="1" applyFill="1" applyAlignment="1" applyProtection="1"/>
    <xf numFmtId="166" fontId="7" fillId="0" borderId="0" xfId="3" applyNumberFormat="1" applyFont="1" applyFill="1"/>
    <xf numFmtId="0" fontId="0" fillId="0" borderId="0" xfId="3" applyNumberFormat="1" applyFont="1" applyFill="1" applyAlignment="1">
      <alignment horizontal="right"/>
    </xf>
    <xf numFmtId="0" fontId="0" fillId="0" borderId="0" xfId="0" applyAlignment="1">
      <alignment vertical="top" wrapText="1"/>
    </xf>
    <xf numFmtId="0" fontId="0" fillId="0" borderId="0" xfId="3" applyNumberFormat="1" applyFont="1" applyAlignment="1">
      <alignment horizontal="right"/>
    </xf>
    <xf numFmtId="165" fontId="7" fillId="0" borderId="0" xfId="2" applyNumberFormat="1" applyFont="1" applyFill="1"/>
    <xf numFmtId="44" fontId="7" fillId="0" borderId="0" xfId="2" applyFont="1" applyFill="1"/>
    <xf numFmtId="166" fontId="7" fillId="0" borderId="0" xfId="3" applyNumberFormat="1" applyFont="1" applyFill="1" applyAlignment="1">
      <alignment horizontal="right"/>
    </xf>
    <xf numFmtId="0" fontId="7" fillId="0" borderId="0" xfId="3" applyNumberFormat="1" applyFont="1" applyFill="1" applyAlignment="1">
      <alignment horizontal="right"/>
    </xf>
    <xf numFmtId="0" fontId="12" fillId="0" borderId="0" xfId="0" applyFont="1"/>
    <xf numFmtId="0" fontId="0" fillId="0" borderId="0" xfId="0" applyAlignment="1">
      <alignment horizontal="right" vertical="top" wrapText="1"/>
    </xf>
    <xf numFmtId="0" fontId="0" fillId="0" borderId="0" xfId="0" applyAlignment="1">
      <alignment horizontal="left" vertical="top" wrapText="1"/>
    </xf>
    <xf numFmtId="0" fontId="3" fillId="0" borderId="0" xfId="3" applyNumberFormat="1" applyFont="1" applyFill="1" applyAlignment="1">
      <alignment horizontal="left" vertical="top" wrapText="1"/>
    </xf>
    <xf numFmtId="166" fontId="3" fillId="0" borderId="0" xfId="3" applyNumberFormat="1" applyFont="1" applyFill="1" applyAlignment="1">
      <alignment horizontal="left" vertical="top" wrapText="1"/>
    </xf>
    <xf numFmtId="3" fontId="0" fillId="0" borderId="0" xfId="0" applyNumberFormat="1" applyAlignment="1">
      <alignment vertical="top" wrapText="1"/>
    </xf>
    <xf numFmtId="166" fontId="3" fillId="0" borderId="0" xfId="3" applyNumberFormat="1" applyFont="1" applyFill="1" applyAlignment="1">
      <alignment horizontal="right" vertical="top" wrapText="1"/>
    </xf>
    <xf numFmtId="166" fontId="0" fillId="0" borderId="0" xfId="3" applyNumberFormat="1" applyFont="1" applyFill="1" applyBorder="1"/>
    <xf numFmtId="166" fontId="1" fillId="0" borderId="0" xfId="3" applyNumberFormat="1" applyFont="1" applyAlignment="1">
      <alignment horizontal="left"/>
    </xf>
    <xf numFmtId="3" fontId="13" fillId="0" borderId="0" xfId="0" applyNumberFormat="1" applyFont="1" applyAlignment="1">
      <alignment vertical="top" wrapText="1"/>
    </xf>
    <xf numFmtId="9" fontId="12" fillId="0" borderId="0" xfId="4" applyFont="1"/>
    <xf numFmtId="9" fontId="12" fillId="0" borderId="0" xfId="4" applyFont="1" applyFill="1"/>
    <xf numFmtId="9" fontId="13" fillId="0" borderId="0" xfId="4" applyFont="1" applyFill="1" applyAlignment="1">
      <alignment vertical="top" wrapText="1"/>
    </xf>
    <xf numFmtId="9" fontId="7" fillId="0" borderId="0" xfId="4" applyFont="1" applyFill="1" applyAlignment="1">
      <alignment horizontal="center"/>
    </xf>
    <xf numFmtId="166" fontId="12" fillId="0" borderId="0" xfId="3" applyNumberFormat="1" applyFont="1"/>
    <xf numFmtId="166" fontId="12" fillId="0" borderId="0" xfId="3" applyNumberFormat="1" applyFont="1" applyFill="1"/>
    <xf numFmtId="0" fontId="7" fillId="0" borderId="0" xfId="0" applyFont="1" applyAlignment="1">
      <alignment horizontal="center"/>
    </xf>
    <xf numFmtId="0" fontId="7" fillId="0" borderId="0" xfId="3" applyNumberFormat="1" applyFont="1" applyFill="1"/>
    <xf numFmtId="49" fontId="0" fillId="0" borderId="0" xfId="0" applyNumberFormat="1"/>
    <xf numFmtId="9" fontId="7" fillId="0" borderId="0" xfId="4" applyFont="1" applyFill="1"/>
    <xf numFmtId="1" fontId="7" fillId="0" borderId="0" xfId="2" applyNumberFormat="1" applyFont="1" applyFill="1"/>
    <xf numFmtId="0" fontId="7" fillId="0" borderId="0" xfId="0" applyFont="1"/>
    <xf numFmtId="0" fontId="7" fillId="0" borderId="0" xfId="0" applyFont="1" applyAlignment="1">
      <alignment horizontal="right"/>
    </xf>
    <xf numFmtId="0" fontId="7" fillId="0" borderId="0" xfId="0" applyFont="1" applyAlignment="1">
      <alignment horizontal="left"/>
    </xf>
    <xf numFmtId="1" fontId="7" fillId="0" borderId="0" xfId="0" applyNumberFormat="1" applyFont="1" applyAlignment="1">
      <alignment horizontal="center"/>
    </xf>
    <xf numFmtId="166" fontId="3" fillId="0" borderId="0" xfId="3" applyNumberFormat="1" applyFont="1" applyFill="1" applyAlignment="1">
      <alignment horizontal="right"/>
    </xf>
    <xf numFmtId="0" fontId="7" fillId="0" borderId="0" xfId="0" applyFont="1" applyAlignment="1">
      <alignment vertical="top"/>
    </xf>
    <xf numFmtId="166" fontId="10" fillId="0" borderId="0" xfId="3" applyNumberFormat="1" applyFont="1" applyFill="1"/>
    <xf numFmtId="166" fontId="7" fillId="0" borderId="0" xfId="3" quotePrefix="1" applyNumberFormat="1" applyFont="1" applyFill="1" applyAlignment="1">
      <alignment horizontal="right"/>
    </xf>
    <xf numFmtId="166" fontId="7" fillId="0" borderId="0" xfId="3" quotePrefix="1" applyNumberFormat="1" applyFont="1" applyFill="1" applyAlignment="1"/>
    <xf numFmtId="166" fontId="10" fillId="0" borderId="0" xfId="3" applyNumberFormat="1" applyFont="1" applyFill="1" applyAlignment="1">
      <alignment horizontal="right"/>
    </xf>
    <xf numFmtId="168" fontId="7" fillId="0" borderId="0" xfId="3" applyNumberFormat="1" applyFont="1" applyFill="1" applyAlignment="1">
      <alignment horizontal="right"/>
    </xf>
    <xf numFmtId="167" fontId="7" fillId="0" borderId="0" xfId="4" applyNumberFormat="1" applyFont="1" applyFill="1" applyAlignment="1">
      <alignment horizontal="left"/>
    </xf>
    <xf numFmtId="166" fontId="7" fillId="0" borderId="0" xfId="3" applyNumberFormat="1" applyFont="1" applyFill="1" applyAlignment="1">
      <alignment horizontal="center"/>
    </xf>
    <xf numFmtId="9" fontId="7" fillId="0" borderId="0" xfId="0" applyNumberFormat="1" applyFont="1"/>
    <xf numFmtId="168" fontId="7" fillId="0" borderId="0" xfId="3" applyNumberFormat="1" applyFont="1" applyFill="1"/>
    <xf numFmtId="0" fontId="10" fillId="0" borderId="0" xfId="0" applyFont="1"/>
    <xf numFmtId="0" fontId="7" fillId="0" borderId="0" xfId="0" quotePrefix="1" applyFont="1" applyAlignment="1">
      <alignment horizontal="right"/>
    </xf>
    <xf numFmtId="166" fontId="7" fillId="0" borderId="0" xfId="0" applyNumberFormat="1" applyFont="1" applyAlignment="1">
      <alignment horizontal="center"/>
    </xf>
    <xf numFmtId="166" fontId="7" fillId="0" borderId="0" xfId="0" applyNumberFormat="1" applyFont="1"/>
    <xf numFmtId="9" fontId="7" fillId="0" borderId="0" xfId="0" applyNumberFormat="1" applyFont="1" applyAlignment="1">
      <alignment horizontal="right"/>
    </xf>
    <xf numFmtId="3" fontId="7" fillId="0" borderId="0" xfId="0" quotePrefix="1" applyNumberFormat="1" applyFont="1"/>
    <xf numFmtId="0" fontId="7" fillId="0" borderId="0" xfId="3" quotePrefix="1" applyNumberFormat="1" applyFont="1" applyFill="1" applyAlignment="1">
      <alignment horizontal="right"/>
    </xf>
    <xf numFmtId="9" fontId="10" fillId="0" borderId="0" xfId="4" applyFont="1" applyFill="1" applyAlignment="1">
      <alignment horizontal="center"/>
    </xf>
    <xf numFmtId="43" fontId="7" fillId="0" borderId="0" xfId="3" applyFont="1" applyFill="1"/>
    <xf numFmtId="3" fontId="7" fillId="0" borderId="0" xfId="0" applyNumberFormat="1" applyFont="1"/>
    <xf numFmtId="16" fontId="7" fillId="0" borderId="0" xfId="0" quotePrefix="1" applyNumberFormat="1" applyFont="1"/>
    <xf numFmtId="166" fontId="7" fillId="0" borderId="0" xfId="3" quotePrefix="1" applyNumberFormat="1" applyFont="1" applyFill="1"/>
    <xf numFmtId="165" fontId="0" fillId="0" borderId="0" xfId="2" applyNumberFormat="1" applyFont="1" applyFill="1" applyBorder="1"/>
    <xf numFmtId="166" fontId="7" fillId="0" borderId="0" xfId="3" applyNumberFormat="1" applyFont="1" applyFill="1" applyAlignment="1"/>
    <xf numFmtId="0" fontId="7" fillId="0" borderId="0" xfId="0" applyFont="1" applyAlignment="1">
      <alignment horizontal="right" vertical="top"/>
    </xf>
    <xf numFmtId="0" fontId="7" fillId="0" borderId="0" xfId="3" applyNumberFormat="1" applyFont="1" applyFill="1" applyAlignment="1">
      <alignment vertical="top"/>
    </xf>
    <xf numFmtId="164" fontId="7" fillId="0" borderId="0" xfId="0" applyNumberFormat="1" applyFont="1"/>
    <xf numFmtId="0" fontId="7" fillId="0" borderId="0" xfId="0" quotePrefix="1" applyFont="1"/>
    <xf numFmtId="0" fontId="7" fillId="0" borderId="1" xfId="0" applyFont="1" applyBorder="1"/>
    <xf numFmtId="166" fontId="7" fillId="0" borderId="0" xfId="3" applyNumberFormat="1" applyFont="1" applyFill="1" applyBorder="1" applyAlignment="1">
      <alignment horizontal="left"/>
    </xf>
    <xf numFmtId="0" fontId="15" fillId="0" borderId="0" xfId="0" applyFont="1"/>
    <xf numFmtId="0" fontId="7" fillId="0" borderId="2" xfId="0" applyFont="1" applyBorder="1"/>
    <xf numFmtId="166" fontId="10" fillId="0" borderId="0" xfId="3" quotePrefix="1" applyNumberFormat="1" applyFont="1" applyFill="1" applyAlignment="1">
      <alignment horizontal="right"/>
    </xf>
    <xf numFmtId="165" fontId="7" fillId="0" borderId="0" xfId="2" applyNumberFormat="1" applyFont="1" applyFill="1" applyBorder="1"/>
    <xf numFmtId="166" fontId="7" fillId="0" borderId="0" xfId="0" quotePrefix="1" applyNumberFormat="1" applyFont="1"/>
    <xf numFmtId="10" fontId="7" fillId="0" borderId="0" xfId="0" applyNumberFormat="1" applyFont="1"/>
    <xf numFmtId="0" fontId="10" fillId="0" borderId="0" xfId="3" applyNumberFormat="1" applyFont="1" applyFill="1" applyAlignment="1">
      <alignment horizontal="right"/>
    </xf>
    <xf numFmtId="166" fontId="7" fillId="0" borderId="0" xfId="3" applyNumberFormat="1" applyFont="1" applyFill="1" applyAlignment="1">
      <alignment horizontal="left" indent="2"/>
    </xf>
    <xf numFmtId="169" fontId="7" fillId="0" borderId="0" xfId="3" applyNumberFormat="1" applyFont="1" applyFill="1"/>
    <xf numFmtId="10" fontId="7" fillId="0" borderId="0" xfId="4" applyNumberFormat="1" applyFont="1" applyFill="1"/>
    <xf numFmtId="0" fontId="0" fillId="0" borderId="0" xfId="3" applyNumberFormat="1" applyFont="1" applyFill="1" applyBorder="1" applyAlignment="1">
      <alignment horizontal="right"/>
    </xf>
    <xf numFmtId="166" fontId="0" fillId="0" borderId="0" xfId="3" applyNumberFormat="1" applyFont="1" applyFill="1" applyBorder="1" applyAlignment="1">
      <alignment horizontal="right"/>
    </xf>
    <xf numFmtId="9" fontId="12" fillId="0" borderId="0" xfId="4" applyFont="1" applyFill="1" applyBorder="1"/>
    <xf numFmtId="166" fontId="12" fillId="0" borderId="0" xfId="3" applyNumberFormat="1" applyFont="1" applyFill="1" applyBorder="1"/>
    <xf numFmtId="14" fontId="0" fillId="0" borderId="0" xfId="0" applyNumberFormat="1"/>
    <xf numFmtId="167" fontId="6" fillId="0" borderId="0" xfId="4" applyNumberFormat="1" applyFont="1" applyFill="1" applyBorder="1" applyAlignment="1"/>
    <xf numFmtId="166" fontId="0" fillId="0" borderId="0" xfId="0" applyNumberFormat="1"/>
    <xf numFmtId="167" fontId="0" fillId="0" borderId="0" xfId="4" applyNumberFormat="1" applyFont="1" applyFill="1" applyBorder="1"/>
    <xf numFmtId="166" fontId="6" fillId="0" borderId="0" xfId="4" applyNumberFormat="1" applyFont="1" applyFill="1" applyBorder="1" applyAlignment="1">
      <alignment horizontal="right"/>
    </xf>
    <xf numFmtId="165" fontId="12" fillId="0" borderId="0" xfId="2" applyNumberFormat="1" applyFont="1" applyFill="1" applyBorder="1"/>
    <xf numFmtId="166" fontId="1" fillId="0" borderId="0" xfId="3" applyNumberFormat="1" applyFont="1" applyFill="1" applyBorder="1"/>
    <xf numFmtId="170" fontId="0" fillId="0" borderId="0" xfId="0" applyNumberFormat="1"/>
    <xf numFmtId="10" fontId="1" fillId="0" borderId="0" xfId="4" applyNumberFormat="1" applyFont="1" applyFill="1" applyBorder="1"/>
    <xf numFmtId="166" fontId="1" fillId="0" borderId="0" xfId="3" applyNumberFormat="1" applyFont="1" applyFill="1" applyBorder="1" applyAlignment="1">
      <alignment horizontal="right"/>
    </xf>
    <xf numFmtId="3" fontId="12" fillId="0" borderId="0" xfId="0" applyNumberFormat="1" applyFont="1"/>
    <xf numFmtId="0" fontId="16" fillId="0" borderId="0" xfId="0" applyFont="1"/>
    <xf numFmtId="0" fontId="4" fillId="0" borderId="0" xfId="0" applyFont="1"/>
    <xf numFmtId="49" fontId="7" fillId="0" borderId="0" xfId="0" applyNumberFormat="1" applyFont="1"/>
    <xf numFmtId="166" fontId="7" fillId="0" borderId="0" xfId="3" quotePrefix="1" applyNumberFormat="1" applyFont="1" applyFill="1" applyBorder="1" applyAlignment="1">
      <alignment horizontal="right"/>
    </xf>
    <xf numFmtId="3" fontId="7" fillId="0" borderId="0" xfId="0" quotePrefix="1" applyNumberFormat="1" applyFont="1" applyAlignment="1">
      <alignment horizontal="right"/>
    </xf>
    <xf numFmtId="166" fontId="0" fillId="0" borderId="0" xfId="0" applyNumberFormat="1" applyAlignment="1">
      <alignment horizontal="right"/>
    </xf>
    <xf numFmtId="170" fontId="0" fillId="0" borderId="0" xfId="0" applyNumberFormat="1" applyAlignment="1">
      <alignment horizontal="right"/>
    </xf>
    <xf numFmtId="9" fontId="7" fillId="0" borderId="0" xfId="4" applyFont="1" applyFill="1" applyAlignment="1">
      <alignment horizontal="right"/>
    </xf>
    <xf numFmtId="166" fontId="3" fillId="0" borderId="0" xfId="3" applyNumberFormat="1" applyFont="1" applyFill="1" applyBorder="1" applyAlignment="1">
      <alignment horizontal="right"/>
    </xf>
    <xf numFmtId="166" fontId="8" fillId="0" borderId="0" xfId="4" applyNumberFormat="1" applyFont="1" applyFill="1" applyBorder="1" applyAlignment="1">
      <alignment horizontal="right"/>
    </xf>
    <xf numFmtId="166" fontId="3" fillId="0" borderId="0" xfId="3" applyNumberFormat="1" applyFont="1" applyAlignment="1">
      <alignment horizontal="right"/>
    </xf>
    <xf numFmtId="9" fontId="7" fillId="0" borderId="0" xfId="0" applyNumberFormat="1" applyFont="1" applyAlignment="1">
      <alignment horizontal="center"/>
    </xf>
    <xf numFmtId="166" fontId="0" fillId="0" borderId="0" xfId="3" applyNumberFormat="1" applyFont="1" applyAlignment="1">
      <alignment horizontal="left" vertical="top" wrapText="1"/>
    </xf>
  </cellXfs>
  <cellStyles count="5">
    <cellStyle name="Hyperlink" xfId="1" builtinId="8"/>
    <cellStyle name="Komma" xfId="3" builtinId="3"/>
    <cellStyle name="Procent" xfId="4" builtinId="5"/>
    <cellStyle name="Standaard" xfId="0" builtinId="0"/>
    <cellStyle name="Valuta" xfId="2" builtinId="4"/>
  </cellStyles>
  <dxfs count="86">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6" formatCode="_ * #,##0_ ;_ * \-#,##0_ ;_ * &quot;-&quot;??_ ;_ @_ "/>
      <fill>
        <patternFill patternType="none">
          <fgColor indexed="64"/>
          <bgColor auto="1"/>
        </patternFill>
      </fill>
      <alignment horizontal="right"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_ * #,##0_ ;_ * \-#,##0_ ;_ * &quot;-&quot;??_ ;_ @_ "/>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6" formatCode="_ * #,##0_ ;_ * \-#,##0_ ;_ * &quot;-&quot;??_ ;_ @_ "/>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right" vertical="bottom" textRotation="0" wrapText="0" relativeIndent="0" justifyLastLine="0" shrinkToFit="0" readingOrder="0"/>
    </dxf>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alignment horizontal="right" vertical="bottom" textRotation="0" wrapText="0" relativeIndent="0" justifyLastLine="0" shrinkToFit="0" readingOrder="0"/>
    </dxf>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strike val="0"/>
        <outline val="0"/>
        <shadow val="0"/>
        <vertAlign val="baseline"/>
        <sz val="11"/>
        <color auto="1"/>
        <name val="Calibri"/>
        <family val="2"/>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alignment horizontal="right"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dxf>
    <dxf>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right" vertical="bottom" textRotation="0" wrapText="0" relativeIndent="0" justifyLastLine="0" shrinkToFit="0" readingOrder="0"/>
    </dxf>
    <dxf>
      <fill>
        <patternFill patternType="none">
          <fgColor indexed="64"/>
          <bgColor auto="1"/>
        </patternFill>
      </fill>
    </dxf>
    <dxf>
      <fill>
        <patternFill patternType="none">
          <fgColor indexed="64"/>
          <bgColor auto="1"/>
        </patternFill>
      </fill>
      <alignment horizontal="right" vertical="bottom" textRotation="0" wrapText="0" relative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4"/>
        <name val="Calibri"/>
        <family val="2"/>
        <scheme val="minor"/>
      </font>
      <numFmt numFmtId="166" formatCode="_ * #,##0_ ;_ * \-#,##0_ ;_ * &quot;-&quot;??_ ;_ @_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alignment horizontal="right"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right" vertical="bottom" textRotation="0" wrapText="0" relativeIndent="0" justifyLastLine="0" shrinkToFit="0" readingOrder="0"/>
    </dxf>
    <dxf>
      <fill>
        <patternFill patternType="none">
          <fgColor indexed="64"/>
          <bgColor auto="1"/>
        </patternFill>
      </fill>
    </dxf>
    <dxf>
      <fill>
        <patternFill patternType="none">
          <fgColor indexed="64"/>
          <bgColor auto="1"/>
        </patternFill>
      </fill>
      <alignment horizontal="right" vertical="bottom" textRotation="0" wrapText="0" relative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alignment horizontal="right"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_ * #,##0_ ;_ * \-#,##0_ ;_ * &quot;-&quot;??_ ;_ @_ "/>
      <fill>
        <patternFill patternType="none">
          <fgColor indexed="64"/>
          <bgColor auto="1"/>
        </patternFill>
      </fill>
    </dxf>
    <dxf>
      <numFmt numFmtId="166" formatCode="_ * #,##0_ ;_ * \-#,##0_ ;_ * &quot;-&quot;??_ ;_ @_ "/>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right" vertical="bottom" textRotation="0" wrapText="0" relativeIndent="0" justifyLastLine="0" shrinkToFit="0" readingOrder="0"/>
    </dxf>
    <dxf>
      <fill>
        <patternFill patternType="none">
          <fgColor indexed="64"/>
          <bgColor auto="1"/>
        </patternFill>
      </fill>
    </dxf>
    <dxf>
      <fill>
        <patternFill patternType="none">
          <fgColor indexed="64"/>
          <bgColor auto="1"/>
        </patternFill>
      </fill>
      <alignment horizontal="right" vertical="bottom" textRotation="0" wrapText="0" relative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28575</xdr:rowOff>
    </xdr:from>
    <xdr:to>
      <xdr:col>1</xdr:col>
      <xdr:colOff>1188856</xdr:colOff>
      <xdr:row>6</xdr:row>
      <xdr:rowOff>188731</xdr:rowOff>
    </xdr:to>
    <xdr:pic>
      <xdr:nvPicPr>
        <xdr:cNvPr id="2" name="Afbeelding 1">
          <a:extLst>
            <a:ext uri="{FF2B5EF4-FFF2-40B4-BE49-F238E27FC236}">
              <a16:creationId xmlns:a16="http://schemas.microsoft.com/office/drawing/2014/main" id="{B03DEA17-7EA1-4F66-A4AE-A89048C58CDC}"/>
            </a:ext>
          </a:extLst>
        </xdr:cNvPr>
        <xdr:cNvPicPr>
          <a:picLocks noChangeAspect="1"/>
        </xdr:cNvPicPr>
      </xdr:nvPicPr>
      <xdr:blipFill>
        <a:blip xmlns:r="http://schemas.openxmlformats.org/officeDocument/2006/relationships" r:embed="rId1"/>
        <a:stretch>
          <a:fillRect/>
        </a:stretch>
      </xdr:blipFill>
      <xdr:spPr>
        <a:xfrm>
          <a:off x="615950" y="209550"/>
          <a:ext cx="1182506" cy="1188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xdr:col>
      <xdr:colOff>1207906</xdr:colOff>
      <xdr:row>6</xdr:row>
      <xdr:rowOff>179206</xdr:rowOff>
    </xdr:to>
    <xdr:pic>
      <xdr:nvPicPr>
        <xdr:cNvPr id="2" name="Afbeelding 1">
          <a:extLst>
            <a:ext uri="{FF2B5EF4-FFF2-40B4-BE49-F238E27FC236}">
              <a16:creationId xmlns:a16="http://schemas.microsoft.com/office/drawing/2014/main" id="{9CD41E1A-7BAC-4F3E-8BE5-B9629972F60D}"/>
            </a:ext>
          </a:extLst>
        </xdr:cNvPr>
        <xdr:cNvPicPr>
          <a:picLocks noChangeAspect="1"/>
        </xdr:cNvPicPr>
      </xdr:nvPicPr>
      <xdr:blipFill>
        <a:blip xmlns:r="http://schemas.openxmlformats.org/officeDocument/2006/relationships" r:embed="rId1"/>
        <a:stretch>
          <a:fillRect/>
        </a:stretch>
      </xdr:blipFill>
      <xdr:spPr>
        <a:xfrm>
          <a:off x="638175" y="200025"/>
          <a:ext cx="1179331" cy="1188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47625</xdr:rowOff>
    </xdr:from>
    <xdr:to>
      <xdr:col>1</xdr:col>
      <xdr:colOff>1198381</xdr:colOff>
      <xdr:row>6</xdr:row>
      <xdr:rowOff>201431</xdr:rowOff>
    </xdr:to>
    <xdr:pic>
      <xdr:nvPicPr>
        <xdr:cNvPr id="2" name="Afbeelding 1">
          <a:extLst>
            <a:ext uri="{FF2B5EF4-FFF2-40B4-BE49-F238E27FC236}">
              <a16:creationId xmlns:a16="http://schemas.microsoft.com/office/drawing/2014/main" id="{3AA6337C-246B-45A1-A8B1-063884204817}"/>
            </a:ext>
          </a:extLst>
        </xdr:cNvPr>
        <xdr:cNvPicPr>
          <a:picLocks noChangeAspect="1"/>
        </xdr:cNvPicPr>
      </xdr:nvPicPr>
      <xdr:blipFill>
        <a:blip xmlns:r="http://schemas.openxmlformats.org/officeDocument/2006/relationships" r:embed="rId1"/>
        <a:stretch>
          <a:fillRect/>
        </a:stretch>
      </xdr:blipFill>
      <xdr:spPr>
        <a:xfrm>
          <a:off x="628650" y="228600"/>
          <a:ext cx="1179331" cy="11793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6351</xdr:colOff>
      <xdr:row>1</xdr:row>
      <xdr:rowOff>6350</xdr:rowOff>
    </xdr:from>
    <xdr:to>
      <xdr:col>1</xdr:col>
      <xdr:colOff>1130768</xdr:colOff>
      <xdr:row>7</xdr:row>
      <xdr:rowOff>0</xdr:rowOff>
    </xdr:to>
    <xdr:pic>
      <xdr:nvPicPr>
        <xdr:cNvPr id="2" name="Afbeelding 1">
          <a:extLst>
            <a:ext uri="{FF2B5EF4-FFF2-40B4-BE49-F238E27FC236}">
              <a16:creationId xmlns:a16="http://schemas.microsoft.com/office/drawing/2014/main" id="{9CB8FB1D-1870-4E17-8F42-DDD743D6A4AF}"/>
            </a:ext>
          </a:extLst>
        </xdr:cNvPr>
        <xdr:cNvPicPr>
          <a:picLocks noChangeAspect="1"/>
        </xdr:cNvPicPr>
      </xdr:nvPicPr>
      <xdr:blipFill>
        <a:blip xmlns:r="http://schemas.openxmlformats.org/officeDocument/2006/relationships" r:embed="rId1"/>
        <a:stretch>
          <a:fillRect/>
        </a:stretch>
      </xdr:blipFill>
      <xdr:spPr>
        <a:xfrm>
          <a:off x="615951" y="196850"/>
          <a:ext cx="1127592" cy="11366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B17:Z142" totalsRowShown="0" headerRowDxfId="85" dataDxfId="84">
  <autoFilter ref="B17:Z142" xr:uid="{00000000-0009-0000-0100-000002000000}"/>
  <sortState xmlns:xlrd2="http://schemas.microsoft.com/office/spreadsheetml/2017/richdata2" ref="B18:Z142">
    <sortCondition ref="B17:B142"/>
  </sortState>
  <tableColumns count="25">
    <tableColumn id="2" xr3:uid="{2254C890-944A-4ED1-A6C4-F04D508D2F39}" name="PROVINCIE"/>
    <tableColumn id="1" xr3:uid="{3F919AE4-C6AB-466F-B8B4-6D9C8A607739}" name="RES-REGIO"/>
    <tableColumn id="4" xr3:uid="{00000000-0010-0000-0000-000004000000}" name="GEMEENTE" dataDxfId="83"/>
    <tableColumn id="5" xr3:uid="{00000000-0010-0000-0000-000005000000}" name="PLAATS" dataDxfId="82"/>
    <tableColumn id="6" xr3:uid="{00000000-0010-0000-0000-000006000000}" name="PROJECTNAAM" dataDxfId="81"/>
    <tableColumn id="8" xr3:uid="{00000000-0010-0000-0000-000008000000}" name="code" dataDxfId="80"/>
    <tableColumn id="9" xr3:uid="{00000000-0010-0000-0000-000009000000}" name="STATUS " dataDxfId="79"/>
    <tableColumn id="10" xr3:uid="{00000000-0010-0000-0000-00000A000000}" name="REALISATIE [jaar]" dataDxfId="78" dataCellStyle="Komma"/>
    <tableColumn id="18" xr3:uid="{00000000-0010-0000-0000-000012000000}" name="STOPGEZET" dataDxfId="77" dataCellStyle="Komma"/>
    <tableColumn id="14" xr3:uid="{00000000-0010-0000-0000-00000E000000}" name="WIND- OF LOKALE COÖPERATIE (S)" dataDxfId="76"/>
    <tableColumn id="15" xr3:uid="{00000000-0010-0000-0000-00000F000000}" name="ONTWIKKELAAR" dataDxfId="75"/>
    <tableColumn id="16" xr3:uid="{00000000-0010-0000-0000-000010000000}" name="PARTNERS" dataDxfId="74"/>
    <tableColumn id="19" xr3:uid="{00000000-0010-0000-0000-000013000000}" name="AANTAL WIND-TURBINES" dataDxfId="73" dataCellStyle="Komma"/>
    <tableColumn id="20" xr3:uid="{00000000-0010-0000-0000-000014000000}" name="VERMOGEN (KW)" dataDxfId="72" dataCellStyle="Komma"/>
    <tableColumn id="21" xr3:uid="{00000000-0010-0000-0000-000015000000}" name="COÖPERATIEF -%" dataDxfId="71"/>
    <tableColumn id="22" xr3:uid="{00000000-0010-0000-0000-000016000000}" name="AANTAL WIND-TURBINES COÖPERATIEF" dataDxfId="70" dataCellStyle="Komma"/>
    <tableColumn id="23" xr3:uid="{00000000-0010-0000-0000-000017000000}" name="VERMOGEN (KW) COÖPERATIEF" dataDxfId="69" dataCellStyle="Komma"/>
    <tableColumn id="62" xr3:uid="{959A11E7-DE39-47C1-ABBA-D7233EFB2C4F}" name="LOKALE PARTNER [ja/nee]" dataDxfId="68"/>
    <tableColumn id="63" xr3:uid="{495FD734-D670-43AD-A5C3-6D47FE07E364}" name="LOKALE PARTNER [%]" dataDxfId="67" dataCellStyle="Procent"/>
    <tableColumn id="64" xr3:uid="{198C7B6C-1392-4959-9834-2B2C9AC3207C}" name="LOKAAL EIGENDOM TOTAAL (COOP+LOKALE PARTNER [%]" dataDxfId="66" dataCellStyle="Procent"/>
    <tableColumn id="27" xr3:uid="{00000000-0010-0000-0000-00001B000000}" name="TOELICHTING EIGENDOM" dataDxfId="65"/>
    <tableColumn id="28" xr3:uid="{00000000-0010-0000-0000-00001C000000}" name="REGELING" dataDxfId="64"/>
    <tableColumn id="34" xr3:uid="{00000000-0010-0000-0000-000022000000}" name="PROJECTORGANISATIE WINDPARK" dataDxfId="63"/>
    <tableColumn id="35" xr3:uid="{00000000-0010-0000-0000-000023000000}" name="PROJECTORGANISATIE COÖPERATIE" dataDxfId="62"/>
    <tableColumn id="65" xr3:uid="{B36F1DE2-DEBA-4F35-8677-DB9D41DD7F14}" name="Toelichting organisatie" dataDxfId="61"/>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A69274-300A-4506-86E9-170387959821}" name="Tabel24" displayName="Tabel24" ref="B17:Z70" totalsRowShown="0" headerRowDxfId="60" dataDxfId="59">
  <autoFilter ref="B17:Z70" xr:uid="{00000000-0009-0000-0100-000002000000}"/>
  <sortState xmlns:xlrd2="http://schemas.microsoft.com/office/spreadsheetml/2017/richdata2" ref="B18:Z70">
    <sortCondition ref="B17:B70"/>
  </sortState>
  <tableColumns count="25">
    <tableColumn id="1" xr3:uid="{28890756-CCC4-43F2-930D-F6B96751F1AA}" name="PROVINCIE"/>
    <tableColumn id="2" xr3:uid="{91D08AEC-70BA-46E4-B8BA-47A122F7CFEA}" name="RES-REGIO"/>
    <tableColumn id="4" xr3:uid="{A60977CB-618C-4778-B418-42A52317DA4D}" name="GEMEENTE" dataDxfId="58"/>
    <tableColumn id="5" xr3:uid="{1293389D-BC72-46F7-9AFC-FE55AB8A83D0}" name="PLAATS" dataDxfId="57"/>
    <tableColumn id="6" xr3:uid="{6E66B25F-1305-4F44-98DD-D10CD16BFB56}" name="PROJECTNAAM" dataDxfId="56"/>
    <tableColumn id="8" xr3:uid="{277D4102-967E-402C-819E-9E8C936EAADF}" name="code" dataDxfId="55"/>
    <tableColumn id="9" xr3:uid="{DD03CD5D-4552-4B62-A1C7-DEC6F68D2C86}" name="STATUS " dataDxfId="54"/>
    <tableColumn id="10" xr3:uid="{F075055D-79E6-425B-A01F-E0E31195BBAA}" name="REALISATIE [jaar]" dataDxfId="53" dataCellStyle="Komma"/>
    <tableColumn id="18" xr3:uid="{963E9ECE-8DB7-482D-B5FE-4FFF4E711F4C}" name="STOPGEZET" dataDxfId="52" dataCellStyle="Komma"/>
    <tableColumn id="14" xr3:uid="{6D16D4E8-34A1-4899-A48D-7084374B5F88}" name="WIND- OF LOKALE COÖPERATIE (S)" dataDxfId="51"/>
    <tableColumn id="15" xr3:uid="{2230614C-DD9E-4257-A855-D14883C187E9}" name="ONTWIKKELAAR" dataDxfId="50"/>
    <tableColumn id="16" xr3:uid="{0DEE845E-6F61-4316-A8EC-C3DAD2EB30A0}" name="PARTNERS" dataDxfId="49"/>
    <tableColumn id="19" xr3:uid="{452E7AC5-A00C-4874-8CB9-4EEBADC27929}" name="AANTAL WIND-TURBINES" dataDxfId="48"/>
    <tableColumn id="20" xr3:uid="{894ADD02-8E47-4EE6-81DA-1494810E716D}" name="VERMOGEN (KW)" dataDxfId="47" dataCellStyle="Komma"/>
    <tableColumn id="21" xr3:uid="{CF0C8061-439D-41F8-8D66-7A6994508A38}" name="COÖPERATIEF -%" dataDxfId="46"/>
    <tableColumn id="22" xr3:uid="{82B102B6-A938-4AA9-9968-FB8087E9E5F7}" name="AANTAL WIND-TURBINES COÖPERATIEF" dataDxfId="45" dataCellStyle="Komma"/>
    <tableColumn id="23" xr3:uid="{C4EE133A-29A7-431F-B0A2-70036E6F36D4}" name="VERMOGEN (KW) COÖPERATIEF" dataDxfId="44" dataCellStyle="Komma"/>
    <tableColumn id="62" xr3:uid="{F279E76A-46F4-4BBB-B529-773FAEA6AA78}" name="LOKALE PARTNER [ja/nee]" dataDxfId="43"/>
    <tableColumn id="63" xr3:uid="{F235DAB7-A845-4956-BB3F-89090319D65B}" name="LOKALE PARTNER [%]" dataDxfId="42" dataCellStyle="Procent"/>
    <tableColumn id="64" xr3:uid="{99CE7306-8AB3-4BFB-8B2F-FFC356C156CE}" name="LOKAAL EIGENDOM TOTAAL (COOP+LOKALE PARTNER [%]" dataDxfId="41" dataCellStyle="Procent"/>
    <tableColumn id="60" xr3:uid="{6E11141C-F0A6-42EC-A4D4-BCFB80896125}" name="VERMOGEN (KW) LOKALE PARTNER" dataDxfId="40" dataCellStyle="Komma"/>
    <tableColumn id="28" xr3:uid="{B8DAD4D9-38BB-43E3-98EA-A7B51D8811B6}" name="REGELING" dataDxfId="39"/>
    <tableColumn id="34" xr3:uid="{6D55E6E3-185F-4620-981C-A93B5B64832D}" name="PROJECTORGANISATIE WINDPARK" dataDxfId="38"/>
    <tableColumn id="35" xr3:uid="{D5F5D4C4-96EC-4B2D-AB60-92DF363E5F4A}" name="PROJECTORGANISATIE COÖPERATIE" dataDxfId="37"/>
    <tableColumn id="65" xr3:uid="{BD925AF0-5147-4896-ACC1-6E8E395A0B3A}" name="Toelichting organisatie"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32B16F-1F04-488A-906D-F5DFC63C0971}" name="Tabel245" displayName="Tabel245" ref="B16:S59" totalsRowShown="0" headerRowDxfId="35" dataDxfId="34">
  <autoFilter ref="B16:S59" xr:uid="{00000000-0009-0000-0100-000002000000}"/>
  <sortState xmlns:xlrd2="http://schemas.microsoft.com/office/spreadsheetml/2017/richdata2" ref="B17:S59">
    <sortCondition ref="B16:B59"/>
  </sortState>
  <tableColumns count="18">
    <tableColumn id="1" xr3:uid="{94EBEA43-AD52-4C0A-8E6A-2C5119C47482}" name="PROVINCIE"/>
    <tableColumn id="2" xr3:uid="{BD35CC36-2FFC-4335-8A1F-5E7D41C61262}" name="RES-REGIO"/>
    <tableColumn id="4" xr3:uid="{4D718FF6-3CBF-4274-B040-09FC53EFF2FA}" name="GEMEENTE" dataDxfId="33"/>
    <tableColumn id="5" xr3:uid="{CCC0DCDC-5871-43FC-8CB5-A51E08C32FC5}" name="PLAATS" dataDxfId="32"/>
    <tableColumn id="6" xr3:uid="{E441C9B1-06DB-4950-ACB7-2149CF606B1C}" name="PROJECTNAAM" dataDxfId="31"/>
    <tableColumn id="8" xr3:uid="{3921248B-2C5C-463B-BD55-4DB970489126}" name="code" dataDxfId="30"/>
    <tableColumn id="9" xr3:uid="{422F609E-2F38-4CF1-A2DA-D1D0A0D9F9C1}" name="STATUS " dataDxfId="29"/>
    <tableColumn id="10" xr3:uid="{EF496CC9-A2F1-41DE-9A08-A9C13CCD9DAB}" name="REALISATIE [jaar]" dataDxfId="28" dataCellStyle="Komma"/>
    <tableColumn id="18" xr3:uid="{6EEE59FB-F1A6-4940-B4D4-53E4D3E552EC}" name="STOPGEZET" dataDxfId="27" dataCellStyle="Komma"/>
    <tableColumn id="14" xr3:uid="{9DA93402-7740-4834-9E05-CB3D615EBCC3}" name="WIND- OF LOKALE COÖPERATIE (S)" dataDxfId="26"/>
    <tableColumn id="15" xr3:uid="{FDF14929-ECA3-4251-8B3F-DB582FF84FCE}" name="ONTWIKKELAAR" dataDxfId="25"/>
    <tableColumn id="16" xr3:uid="{F4D7C52C-57E3-451B-8A70-AB4357D02FC2}" name="PARTNERS" dataDxfId="24"/>
    <tableColumn id="19" xr3:uid="{C3F1B2DF-4CDC-4552-AF59-BBA309A9FCEF}" name="AANTAL WIND-TURBINES" dataDxfId="23"/>
    <tableColumn id="20" xr3:uid="{70B51403-07E3-4094-953C-58DC466C2634}" name="VERMOGEN (KW)" dataDxfId="22" dataCellStyle="Komma"/>
    <tableColumn id="21" xr3:uid="{2FD6B737-DA4B-4EB2-ABCF-A850BFF04281}" name="COÖPERATIEF -%" dataDxfId="21"/>
    <tableColumn id="22" xr3:uid="{14DC9C9D-CBF2-4652-95C6-F033526976B4}" name="AANTAL WIND-TURBINES COÖPERATIEF" dataDxfId="20" dataCellStyle="Komma"/>
    <tableColumn id="23" xr3:uid="{7C015E35-7B0F-401B-858A-5F1186871F92}" name="VERMOGEN (KW) COÖPERATIEF" dataDxfId="19" dataCellStyle="Komma"/>
    <tableColumn id="28" xr3:uid="{04CA6E03-65E3-4248-AA06-0DC426130233}" name="REGELING" dataDxfId="18"/>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18D5FE-FF74-4343-9507-9619E67EA1F2}" name="Tabel22" displayName="Tabel22" ref="B16:Q65" totalsRowShown="0" headerRowDxfId="17" dataDxfId="16">
  <autoFilter ref="B16:Q65" xr:uid="{00000000-0009-0000-0100-000002000000}"/>
  <sortState xmlns:xlrd2="http://schemas.microsoft.com/office/spreadsheetml/2017/richdata2" ref="B17:Q65">
    <sortCondition ref="G16:G65"/>
  </sortState>
  <tableColumns count="16">
    <tableColumn id="3" xr3:uid="{C022AA95-D3BE-4E74-AD5E-C709DA83E5B4}" name="PROJECTNAAM" dataDxfId="15"/>
    <tableColumn id="4" xr3:uid="{0C0A1DC2-FE51-4D40-AD12-D5CB86EC55E8}" name="GEMEENTE" dataDxfId="14"/>
    <tableColumn id="5" xr3:uid="{C4E995B7-A84E-4D63-8575-A624E99D5574}" name="PLAATS" dataDxfId="13"/>
    <tableColumn id="6" xr3:uid="{15EE4601-0922-452B-8F91-B5E21FEF3E7D}" name="PROVINCIE" dataDxfId="12"/>
    <tableColumn id="51" xr3:uid="{756CAD53-6426-4740-97C1-F77F855201AD}" name="RES-REGIO" dataDxfId="11"/>
    <tableColumn id="8" xr3:uid="{244D96C1-08B6-4F3F-94B0-F014BA2BB8F3}" name="code" dataDxfId="10"/>
    <tableColumn id="9" xr3:uid="{1B38A5B0-D47A-4135-BFA0-80308AE0ED8C}" name="STATUS " dataDxfId="9"/>
    <tableColumn id="10" xr3:uid="{E0D87784-F112-48D8-ABE8-AF9D111C89C5}" name="REALISATIE [jaar] " dataDxfId="8" dataCellStyle="Komma"/>
    <tableColumn id="18" xr3:uid="{9E3D85E6-7B4D-45F0-8853-58C1DDF9F2C4}" name="STOPGEZET" dataDxfId="7" dataCellStyle="Komma"/>
    <tableColumn id="19" xr3:uid="{68763625-368B-458E-820A-C84ADABCA190}" name="AANTAL WIND-TURBINES" dataDxfId="6"/>
    <tableColumn id="20" xr3:uid="{1FC06925-F36C-4A05-B91C-AA5AA84D7619}" name="VERMOGEN (KW)" dataDxfId="5" dataCellStyle="Komma"/>
    <tableColumn id="21" xr3:uid="{01611BC3-7F3E-45F6-8FA8-2335D74854FA}" name="COÖPERATIEF -%" dataDxfId="4"/>
    <tableColumn id="22" xr3:uid="{96A469B9-310F-4F13-AF92-45FF1097119D}" name="AANTAL WIND-TURBINES COÖPERATIEF" dataDxfId="3" dataCellStyle="Komma"/>
    <tableColumn id="23" xr3:uid="{40FC065D-2103-4752-B5D7-F55F6F77EC6E}" name="VERMOGEN (KW) COÖPERATIEF" dataDxfId="2" dataCellStyle="Komma"/>
    <tableColumn id="28" xr3:uid="{8CA3643C-BEBA-44CE-9C83-ED1C833CE871}" name="REGELING" dataDxfId="1"/>
    <tableColumn id="35" xr3:uid="{DFF483BD-7C32-40AF-BDB7-D333041E7E5D}" name="PROJECTORGANISATIE COÖPERATIE" dataDxfId="0"/>
  </tableColumns>
  <tableStyleInfo name="TableStyleLight1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161"/>
  <sheetViews>
    <sheetView tabSelected="1" zoomScaleNormal="100" workbookViewId="0"/>
  </sheetViews>
  <sheetFormatPr defaultRowHeight="14.5" x14ac:dyDescent="0.35"/>
  <cols>
    <col min="2" max="2" width="30.26953125" customWidth="1"/>
    <col min="3" max="3" width="29.7265625" customWidth="1"/>
    <col min="4" max="4" width="16.54296875" customWidth="1"/>
    <col min="5" max="5" width="16" customWidth="1"/>
    <col min="6" max="6" width="72" customWidth="1"/>
    <col min="7" max="7" width="5" style="3" customWidth="1"/>
    <col min="8" max="8" width="29.453125" customWidth="1"/>
    <col min="9" max="9" width="10.54296875" style="18" customWidth="1"/>
    <col min="10" max="10" width="12.54296875" style="18" customWidth="1"/>
    <col min="11" max="11" width="34.1796875" customWidth="1"/>
    <col min="12" max="12" width="27.7265625" customWidth="1"/>
    <col min="13" max="13" width="44.26953125" customWidth="1"/>
    <col min="14" max="14" width="12.81640625" style="5" customWidth="1"/>
    <col min="15" max="15" width="13.453125" style="5" customWidth="1"/>
    <col min="16" max="16" width="11.7265625" customWidth="1"/>
    <col min="17" max="17" width="11.54296875" style="5" customWidth="1"/>
    <col min="18" max="18" width="14.26953125" style="114" customWidth="1"/>
    <col min="19" max="19" width="20.26953125" style="23" customWidth="1"/>
    <col min="20" max="20" width="13.1796875" style="33" customWidth="1"/>
    <col min="21" max="21" width="19.1796875" style="33" customWidth="1"/>
    <col min="22" max="22" width="30" customWidth="1"/>
    <col min="23" max="23" width="13.26953125" customWidth="1"/>
    <col min="24" max="24" width="33.81640625" customWidth="1"/>
    <col min="25" max="26" width="35.1796875" customWidth="1"/>
  </cols>
  <sheetData>
    <row r="1" spans="2:26" x14ac:dyDescent="0.35">
      <c r="I1" s="89"/>
      <c r="J1" s="89"/>
      <c r="N1" s="30"/>
      <c r="O1" s="30"/>
      <c r="Q1" s="30"/>
      <c r="R1" s="112"/>
      <c r="T1" s="91"/>
      <c r="U1" s="91"/>
    </row>
    <row r="2" spans="2:26" ht="15.5" x14ac:dyDescent="0.35">
      <c r="D2" s="93"/>
      <c r="F2" s="12"/>
      <c r="I2" s="89"/>
      <c r="J2" s="89"/>
      <c r="N2" s="30"/>
      <c r="O2" s="94"/>
      <c r="P2" s="95"/>
      <c r="Q2" s="30"/>
      <c r="R2" s="113"/>
      <c r="S2" s="98"/>
      <c r="T2" s="91"/>
      <c r="U2" s="91"/>
    </row>
    <row r="3" spans="2:26" ht="15.5" x14ac:dyDescent="0.35">
      <c r="D3" s="93"/>
      <c r="F3" s="12"/>
      <c r="I3" s="89"/>
      <c r="J3" s="89"/>
      <c r="N3" s="30"/>
      <c r="O3" s="94"/>
      <c r="P3" s="95"/>
      <c r="Q3" s="30"/>
      <c r="R3" s="113"/>
      <c r="S3" s="98"/>
      <c r="T3" s="91"/>
      <c r="U3" s="91"/>
    </row>
    <row r="4" spans="2:26" ht="16.5" customHeight="1" x14ac:dyDescent="0.35">
      <c r="F4" s="23"/>
      <c r="I4" s="89"/>
      <c r="J4" s="89"/>
      <c r="K4" s="90"/>
      <c r="L4" s="90"/>
      <c r="M4" s="90"/>
      <c r="N4" s="99"/>
      <c r="O4" s="99"/>
      <c r="P4" s="100"/>
      <c r="Q4" s="99"/>
      <c r="R4" s="102"/>
      <c r="S4" s="103"/>
      <c r="T4" s="91"/>
      <c r="U4" s="91"/>
      <c r="V4" s="2"/>
      <c r="X4" s="90"/>
      <c r="Y4" s="71"/>
      <c r="Z4" s="71"/>
    </row>
    <row r="5" spans="2:26" ht="16.5" customHeight="1" x14ac:dyDescent="0.35">
      <c r="F5" s="23"/>
      <c r="I5" s="89"/>
      <c r="J5" s="89"/>
      <c r="K5" s="90"/>
      <c r="L5" s="90"/>
      <c r="M5" s="90"/>
      <c r="N5" s="99"/>
      <c r="O5" s="99"/>
      <c r="P5" s="100"/>
      <c r="Q5" s="99"/>
      <c r="R5" s="102"/>
      <c r="S5" s="103"/>
      <c r="T5" s="91"/>
      <c r="U5" s="91"/>
      <c r="V5" s="2"/>
      <c r="X5" s="90"/>
      <c r="Y5" s="71"/>
      <c r="Z5" s="71"/>
    </row>
    <row r="6" spans="2:26" ht="16.5" customHeight="1" x14ac:dyDescent="0.35">
      <c r="F6" s="23"/>
      <c r="I6" s="89"/>
      <c r="J6" s="89"/>
      <c r="K6" s="90"/>
      <c r="L6" s="90"/>
      <c r="M6" s="90"/>
      <c r="N6" s="99"/>
      <c r="O6" s="99"/>
      <c r="P6" s="100"/>
      <c r="Q6" s="99"/>
      <c r="R6" s="102"/>
      <c r="S6" s="103"/>
      <c r="T6" s="91"/>
      <c r="U6" s="91"/>
      <c r="V6" s="2"/>
      <c r="X6" s="90"/>
      <c r="Y6" s="71"/>
      <c r="Z6" s="71"/>
    </row>
    <row r="7" spans="2:26" ht="16.5" customHeight="1" x14ac:dyDescent="0.35">
      <c r="F7" s="23"/>
      <c r="I7" s="89"/>
      <c r="J7" s="89"/>
      <c r="K7" s="90"/>
      <c r="L7" s="90"/>
      <c r="M7" s="90"/>
      <c r="N7" s="99"/>
      <c r="O7" s="99"/>
      <c r="P7" s="100"/>
      <c r="Q7" s="99"/>
      <c r="R7" s="102"/>
      <c r="S7" s="103"/>
      <c r="T7" s="91"/>
      <c r="U7" s="91"/>
      <c r="V7" s="2"/>
      <c r="X7" s="90"/>
      <c r="Y7" s="71"/>
      <c r="Z7" s="71"/>
    </row>
    <row r="8" spans="2:26" ht="16.5" customHeight="1" x14ac:dyDescent="0.35">
      <c r="F8" s="23"/>
      <c r="I8" s="89"/>
      <c r="J8" s="89"/>
      <c r="K8" s="90"/>
      <c r="L8" s="90"/>
      <c r="M8" s="90"/>
      <c r="N8" s="99"/>
      <c r="O8" s="99"/>
      <c r="P8" s="100"/>
      <c r="Q8" s="99"/>
      <c r="R8" s="102"/>
      <c r="S8" s="103"/>
      <c r="T8" s="91"/>
      <c r="U8" s="91"/>
      <c r="V8" s="2"/>
      <c r="X8" s="90"/>
      <c r="Y8" s="71"/>
      <c r="Z8" s="71"/>
    </row>
    <row r="9" spans="2:26" ht="21.75" customHeight="1" x14ac:dyDescent="0.55000000000000004">
      <c r="B9" s="104" t="s">
        <v>766</v>
      </c>
      <c r="I9" s="89"/>
      <c r="J9" s="89"/>
      <c r="K9" s="90"/>
      <c r="L9" s="90"/>
      <c r="M9" s="90"/>
      <c r="N9" s="99"/>
      <c r="O9" s="99"/>
      <c r="P9" s="100"/>
      <c r="Q9" s="99"/>
      <c r="R9" s="102"/>
      <c r="S9" s="103"/>
      <c r="T9" s="91"/>
      <c r="U9" s="91"/>
      <c r="V9" s="2"/>
      <c r="X9" s="90"/>
      <c r="Y9" s="71"/>
      <c r="Z9" s="71"/>
    </row>
    <row r="10" spans="2:26" ht="16.5" customHeight="1" x14ac:dyDescent="0.35">
      <c r="B10" s="1" t="s">
        <v>741</v>
      </c>
      <c r="I10" s="89"/>
      <c r="J10" s="89"/>
      <c r="L10" s="90"/>
      <c r="M10" s="90"/>
      <c r="N10" s="99"/>
      <c r="O10" s="99"/>
      <c r="P10" s="100"/>
      <c r="Q10" s="99"/>
      <c r="R10" s="102"/>
      <c r="S10" s="103"/>
      <c r="T10" s="91"/>
      <c r="U10" s="91"/>
      <c r="V10" s="2"/>
      <c r="X10" s="90"/>
      <c r="Y10" s="71"/>
      <c r="Z10" s="71"/>
    </row>
    <row r="11" spans="2:26" ht="16.5" customHeight="1" x14ac:dyDescent="0.35">
      <c r="B11" s="41" t="s">
        <v>738</v>
      </c>
      <c r="I11" s="89"/>
      <c r="J11" s="89"/>
      <c r="K11" s="90"/>
      <c r="L11" s="90"/>
      <c r="M11" s="90"/>
      <c r="N11" s="99"/>
      <c r="O11" s="99"/>
      <c r="P11" s="100"/>
      <c r="Q11" s="99"/>
      <c r="R11" s="102"/>
      <c r="S11" s="103"/>
      <c r="T11" s="91"/>
      <c r="U11" s="91"/>
      <c r="V11" s="2"/>
      <c r="X11" s="90"/>
      <c r="Y11" s="71"/>
      <c r="Z11" s="71"/>
    </row>
    <row r="12" spans="2:26" ht="14.25" customHeight="1" x14ac:dyDescent="0.35">
      <c r="B12" s="41"/>
      <c r="F12" t="s">
        <v>742</v>
      </c>
      <c r="I12" s="89"/>
      <c r="J12" s="89"/>
      <c r="K12" s="90"/>
      <c r="L12" s="90"/>
      <c r="M12" s="90"/>
      <c r="N12" s="99"/>
      <c r="O12" s="99"/>
      <c r="Q12" s="99"/>
      <c r="R12" s="102"/>
      <c r="S12" s="103"/>
      <c r="T12" s="91"/>
      <c r="U12" s="91"/>
      <c r="V12" s="2"/>
      <c r="X12" s="90"/>
      <c r="Y12" s="71"/>
      <c r="Z12" s="71"/>
    </row>
    <row r="13" spans="2:26" ht="14.25" customHeight="1" x14ac:dyDescent="0.35">
      <c r="I13" s="89"/>
      <c r="J13" s="89"/>
      <c r="K13" s="90"/>
      <c r="L13" s="90"/>
      <c r="M13" s="90"/>
      <c r="N13" s="99"/>
      <c r="O13" s="99"/>
      <c r="Q13" s="99"/>
      <c r="R13" s="102"/>
      <c r="S13" s="103"/>
      <c r="T13" s="91"/>
      <c r="U13" s="91"/>
      <c r="V13" s="2"/>
      <c r="X13" s="90"/>
      <c r="Y13" s="71"/>
      <c r="Z13" s="71"/>
    </row>
    <row r="14" spans="2:26" ht="14.25" customHeight="1" x14ac:dyDescent="0.45">
      <c r="B14" s="7" t="s">
        <v>739</v>
      </c>
      <c r="I14" s="89"/>
      <c r="J14" s="89"/>
      <c r="K14" s="90"/>
      <c r="L14" s="90"/>
      <c r="M14" s="90"/>
      <c r="N14" s="99"/>
      <c r="O14" s="99"/>
      <c r="Q14" s="99"/>
      <c r="R14" s="102"/>
      <c r="S14" s="103"/>
      <c r="T14" s="91"/>
      <c r="U14" s="91"/>
      <c r="V14" s="2"/>
      <c r="X14" s="90"/>
      <c r="Y14" s="71"/>
      <c r="Z14" s="71"/>
    </row>
    <row r="15" spans="2:26" ht="14.25" customHeight="1" x14ac:dyDescent="0.35">
      <c r="B15" s="105" t="s">
        <v>740</v>
      </c>
      <c r="D15" s="1"/>
      <c r="I15" s="89"/>
      <c r="J15" s="89"/>
      <c r="K15" s="90"/>
      <c r="L15" s="90"/>
      <c r="M15" s="90"/>
      <c r="N15" s="99"/>
      <c r="O15" s="99"/>
      <c r="Q15" s="99"/>
      <c r="R15" s="102"/>
      <c r="S15" s="103"/>
      <c r="T15" s="91"/>
      <c r="U15" s="91"/>
      <c r="V15" s="2"/>
      <c r="X15" s="90"/>
      <c r="Y15" s="71"/>
      <c r="Z15" s="71"/>
    </row>
    <row r="16" spans="2:26" x14ac:dyDescent="0.35">
      <c r="K16" s="4"/>
      <c r="L16" s="31" t="s">
        <v>543</v>
      </c>
      <c r="M16" s="4"/>
      <c r="N16" s="10" t="s">
        <v>264</v>
      </c>
      <c r="P16" s="4"/>
      <c r="Q16" s="10" t="s">
        <v>745</v>
      </c>
      <c r="R16" s="48"/>
      <c r="S16" s="10" t="s">
        <v>746</v>
      </c>
      <c r="T16" s="6"/>
      <c r="U16" s="6"/>
      <c r="V16" s="2"/>
      <c r="W16" s="1"/>
      <c r="X16" s="4"/>
      <c r="Y16" s="9"/>
      <c r="Z16" s="9"/>
    </row>
    <row r="17" spans="2:26" s="17" customFormat="1" ht="66" customHeight="1" x14ac:dyDescent="0.35">
      <c r="B17" s="17" t="s">
        <v>198</v>
      </c>
      <c r="C17" s="17" t="s">
        <v>459</v>
      </c>
      <c r="D17" s="17" t="s">
        <v>197</v>
      </c>
      <c r="E17" s="17" t="s">
        <v>245</v>
      </c>
      <c r="F17" s="17" t="s">
        <v>196</v>
      </c>
      <c r="G17" s="24" t="s">
        <v>254</v>
      </c>
      <c r="H17" s="25" t="s">
        <v>250</v>
      </c>
      <c r="I17" s="26" t="s">
        <v>541</v>
      </c>
      <c r="J17" s="26" t="s">
        <v>191</v>
      </c>
      <c r="K17" s="27" t="s">
        <v>274</v>
      </c>
      <c r="L17" s="27" t="s">
        <v>194</v>
      </c>
      <c r="M17" s="27" t="s">
        <v>542</v>
      </c>
      <c r="N17" s="116" t="s">
        <v>266</v>
      </c>
      <c r="O17" s="27" t="s">
        <v>261</v>
      </c>
      <c r="P17" s="27" t="s">
        <v>265</v>
      </c>
      <c r="Q17" s="116" t="s">
        <v>420</v>
      </c>
      <c r="R17" s="29" t="s">
        <v>421</v>
      </c>
      <c r="S17" s="32" t="s">
        <v>602</v>
      </c>
      <c r="T17" s="35" t="s">
        <v>609</v>
      </c>
      <c r="U17" s="35" t="s">
        <v>616</v>
      </c>
      <c r="V17" s="28" t="s">
        <v>560</v>
      </c>
      <c r="W17" s="17" t="s">
        <v>195</v>
      </c>
      <c r="X17" s="27" t="s">
        <v>269</v>
      </c>
      <c r="Y17" s="27" t="s">
        <v>270</v>
      </c>
      <c r="Z17" s="27" t="s">
        <v>654</v>
      </c>
    </row>
    <row r="18" spans="2:26" s="44" customFormat="1" x14ac:dyDescent="0.35">
      <c r="B18" s="44" t="s">
        <v>18</v>
      </c>
      <c r="C18" s="44" t="s">
        <v>18</v>
      </c>
      <c r="D18" s="44" t="s">
        <v>161</v>
      </c>
      <c r="F18" s="44" t="s">
        <v>637</v>
      </c>
      <c r="G18" s="45">
        <v>1</v>
      </c>
      <c r="H18" s="44" t="s">
        <v>71</v>
      </c>
      <c r="I18" s="22">
        <v>2021</v>
      </c>
      <c r="J18" s="22"/>
      <c r="K18" s="44" t="s">
        <v>451</v>
      </c>
      <c r="M18" s="44" t="s">
        <v>514</v>
      </c>
      <c r="N18" s="15">
        <v>17</v>
      </c>
      <c r="O18" s="15">
        <v>66300</v>
      </c>
      <c r="P18" s="84">
        <v>4.5454545454545456E-2</v>
      </c>
      <c r="Q18" s="15">
        <v>0.77272727272727271</v>
      </c>
      <c r="R18" s="21">
        <v>3013.6363636363635</v>
      </c>
      <c r="S18" s="39" t="s">
        <v>604</v>
      </c>
      <c r="T18" s="36">
        <v>0.95450000000000002</v>
      </c>
      <c r="U18" s="36">
        <v>1</v>
      </c>
      <c r="V18" s="44" t="s">
        <v>760</v>
      </c>
      <c r="W18" s="44" t="s">
        <v>4</v>
      </c>
    </row>
    <row r="19" spans="2:26" s="44" customFormat="1" ht="15.5" x14ac:dyDescent="0.35">
      <c r="B19" s="44" t="s">
        <v>83</v>
      </c>
      <c r="C19" s="44" t="s">
        <v>83</v>
      </c>
      <c r="D19" s="44" t="s">
        <v>86</v>
      </c>
      <c r="F19" s="44" t="s">
        <v>547</v>
      </c>
      <c r="G19" s="45">
        <v>1</v>
      </c>
      <c r="H19" s="44" t="s">
        <v>71</v>
      </c>
      <c r="I19" s="22">
        <v>2021</v>
      </c>
      <c r="J19" s="65"/>
      <c r="K19" s="44" t="s">
        <v>310</v>
      </c>
      <c r="M19" s="44" t="s">
        <v>546</v>
      </c>
      <c r="N19" s="51">
        <v>10</v>
      </c>
      <c r="O19" s="15">
        <v>38000</v>
      </c>
      <c r="P19" s="42">
        <v>0.2</v>
      </c>
      <c r="Q19" s="15">
        <v>2</v>
      </c>
      <c r="R19" s="21">
        <v>7600</v>
      </c>
      <c r="S19" s="39" t="s">
        <v>603</v>
      </c>
      <c r="T19" s="36"/>
      <c r="U19" s="36"/>
      <c r="V19" s="44" t="s">
        <v>756</v>
      </c>
      <c r="W19" s="44" t="s">
        <v>4</v>
      </c>
      <c r="X19" s="44" t="s">
        <v>231</v>
      </c>
      <c r="Y19" s="79" t="s">
        <v>553</v>
      </c>
      <c r="Z19" s="79" t="s">
        <v>655</v>
      </c>
    </row>
    <row r="20" spans="2:26" s="44" customFormat="1" ht="15.5" x14ac:dyDescent="0.35">
      <c r="B20" s="44" t="s">
        <v>83</v>
      </c>
      <c r="C20" s="44" t="s">
        <v>83</v>
      </c>
      <c r="D20" s="44" t="s">
        <v>86</v>
      </c>
      <c r="F20" s="44" t="s">
        <v>414</v>
      </c>
      <c r="G20" s="45">
        <v>7</v>
      </c>
      <c r="H20" s="44" t="s">
        <v>596</v>
      </c>
      <c r="I20" s="22">
        <v>2020</v>
      </c>
      <c r="J20" s="65"/>
      <c r="K20" s="44" t="s">
        <v>310</v>
      </c>
      <c r="M20" s="44" t="s">
        <v>546</v>
      </c>
      <c r="N20" s="81">
        <v>-10</v>
      </c>
      <c r="O20" s="15">
        <v>-16500</v>
      </c>
      <c r="P20" s="42">
        <v>0</v>
      </c>
      <c r="Q20" s="50" t="s">
        <v>455</v>
      </c>
      <c r="R20" s="21"/>
      <c r="S20" s="39"/>
      <c r="T20" s="36"/>
      <c r="U20" s="36"/>
      <c r="V20" s="44" t="s">
        <v>548</v>
      </c>
      <c r="W20" s="44" t="s">
        <v>4</v>
      </c>
      <c r="Y20" s="79"/>
      <c r="Z20" s="79"/>
    </row>
    <row r="21" spans="2:26" s="44" customFormat="1" x14ac:dyDescent="0.35">
      <c r="B21" s="44" t="s">
        <v>83</v>
      </c>
      <c r="C21" s="44" t="s">
        <v>83</v>
      </c>
      <c r="D21" s="44" t="s">
        <v>122</v>
      </c>
      <c r="F21" s="44" t="s">
        <v>286</v>
      </c>
      <c r="G21" s="45">
        <v>1</v>
      </c>
      <c r="H21" s="44" t="s">
        <v>71</v>
      </c>
      <c r="I21" s="22" t="s">
        <v>185</v>
      </c>
      <c r="J21" s="22"/>
      <c r="K21" s="44" t="s">
        <v>66</v>
      </c>
      <c r="N21" s="15">
        <v>2</v>
      </c>
      <c r="O21" s="15">
        <v>1850</v>
      </c>
      <c r="P21" s="42">
        <v>1</v>
      </c>
      <c r="Q21" s="15">
        <v>2</v>
      </c>
      <c r="R21" s="21">
        <v>1850</v>
      </c>
      <c r="S21" s="47" t="s">
        <v>603</v>
      </c>
      <c r="T21" s="36"/>
      <c r="U21" s="36">
        <v>1</v>
      </c>
      <c r="W21" s="44" t="s">
        <v>4</v>
      </c>
    </row>
    <row r="22" spans="2:26" s="44" customFormat="1" x14ac:dyDescent="0.35">
      <c r="B22" s="44" t="s">
        <v>83</v>
      </c>
      <c r="C22" s="44" t="s">
        <v>83</v>
      </c>
      <c r="D22" s="44" t="s">
        <v>122</v>
      </c>
      <c r="F22" s="44" t="s">
        <v>428</v>
      </c>
      <c r="G22" s="45">
        <v>1</v>
      </c>
      <c r="H22" s="44" t="s">
        <v>71</v>
      </c>
      <c r="I22" s="22">
        <v>2016</v>
      </c>
      <c r="J22" s="22"/>
      <c r="K22" s="44" t="s">
        <v>453</v>
      </c>
      <c r="N22" s="15">
        <v>1</v>
      </c>
      <c r="O22" s="15">
        <v>850</v>
      </c>
      <c r="P22" s="42">
        <v>1</v>
      </c>
      <c r="Q22" s="15">
        <v>1</v>
      </c>
      <c r="R22" s="21">
        <v>850</v>
      </c>
      <c r="S22" s="47" t="s">
        <v>603</v>
      </c>
      <c r="T22" s="36"/>
      <c r="U22" s="36">
        <v>1</v>
      </c>
      <c r="W22" s="44" t="s">
        <v>4</v>
      </c>
      <c r="X22" s="44" t="s">
        <v>230</v>
      </c>
    </row>
    <row r="23" spans="2:26" s="44" customFormat="1" x14ac:dyDescent="0.35">
      <c r="B23" s="44" t="s">
        <v>83</v>
      </c>
      <c r="C23" s="44" t="s">
        <v>83</v>
      </c>
      <c r="D23" s="44" t="s">
        <v>122</v>
      </c>
      <c r="F23" s="44" t="s">
        <v>676</v>
      </c>
      <c r="G23" s="45">
        <v>1</v>
      </c>
      <c r="H23" s="44" t="s">
        <v>71</v>
      </c>
      <c r="I23" s="22">
        <v>2022</v>
      </c>
      <c r="J23" s="22"/>
      <c r="K23" s="44" t="s">
        <v>66</v>
      </c>
      <c r="L23" s="44" t="s">
        <v>694</v>
      </c>
      <c r="N23" s="21">
        <v>83</v>
      </c>
      <c r="O23" s="15">
        <v>321200</v>
      </c>
      <c r="P23" s="88">
        <v>7.4999999999999997E-3</v>
      </c>
      <c r="Q23" s="21">
        <v>0.62249999999999994</v>
      </c>
      <c r="R23" s="21">
        <v>2409</v>
      </c>
      <c r="S23" s="39" t="s">
        <v>604</v>
      </c>
      <c r="T23" s="55"/>
      <c r="U23" s="36">
        <v>1</v>
      </c>
      <c r="V23" s="55" t="s">
        <v>679</v>
      </c>
      <c r="W23" s="44" t="s">
        <v>4</v>
      </c>
      <c r="X23" s="44" t="s">
        <v>680</v>
      </c>
      <c r="Y23" s="44" t="s">
        <v>682</v>
      </c>
    </row>
    <row r="24" spans="2:26" s="44" customFormat="1" x14ac:dyDescent="0.35">
      <c r="B24" s="44" t="s">
        <v>83</v>
      </c>
      <c r="C24" s="44" t="s">
        <v>83</v>
      </c>
      <c r="D24" s="44" t="s">
        <v>122</v>
      </c>
      <c r="F24" s="44" t="s">
        <v>675</v>
      </c>
      <c r="G24" s="45">
        <v>1</v>
      </c>
      <c r="H24" s="44" t="s">
        <v>71</v>
      </c>
      <c r="I24" s="22">
        <v>2022</v>
      </c>
      <c r="J24" s="22"/>
      <c r="K24" s="44" t="s">
        <v>429</v>
      </c>
      <c r="L24" s="44" t="s">
        <v>694</v>
      </c>
      <c r="N24" s="21">
        <v>83</v>
      </c>
      <c r="O24" s="15">
        <v>321200</v>
      </c>
      <c r="P24" s="88">
        <v>4.6948356807511738E-3</v>
      </c>
      <c r="Q24" s="21">
        <v>0.38967136150234744</v>
      </c>
      <c r="R24" s="21">
        <v>1507.9812206572769</v>
      </c>
      <c r="S24" s="39" t="s">
        <v>604</v>
      </c>
      <c r="T24" s="55"/>
      <c r="U24" s="36">
        <v>1</v>
      </c>
      <c r="V24" s="55" t="s">
        <v>679</v>
      </c>
      <c r="W24" s="44" t="s">
        <v>4</v>
      </c>
      <c r="X24" s="44" t="s">
        <v>680</v>
      </c>
      <c r="Y24" s="44" t="s">
        <v>681</v>
      </c>
    </row>
    <row r="25" spans="2:26" s="44" customFormat="1" x14ac:dyDescent="0.35">
      <c r="B25" s="44" t="s">
        <v>83</v>
      </c>
      <c r="C25" s="44" t="s">
        <v>83</v>
      </c>
      <c r="D25" s="44" t="s">
        <v>122</v>
      </c>
      <c r="F25" s="44" t="s">
        <v>677</v>
      </c>
      <c r="G25" s="45">
        <v>1</v>
      </c>
      <c r="H25" s="44" t="s">
        <v>720</v>
      </c>
      <c r="I25" s="22">
        <v>2022</v>
      </c>
      <c r="J25" s="22"/>
      <c r="K25" s="44" t="s">
        <v>678</v>
      </c>
      <c r="L25" s="44" t="s">
        <v>694</v>
      </c>
      <c r="N25" s="21">
        <v>83</v>
      </c>
      <c r="O25" s="15">
        <v>321200</v>
      </c>
      <c r="P25" s="88">
        <v>0</v>
      </c>
      <c r="Q25" s="21">
        <v>0</v>
      </c>
      <c r="R25" s="21">
        <v>0</v>
      </c>
      <c r="S25" s="39" t="s">
        <v>604</v>
      </c>
      <c r="T25" s="88">
        <v>0.98780000000000001</v>
      </c>
      <c r="U25" s="36">
        <v>1</v>
      </c>
      <c r="W25" s="44" t="s">
        <v>4</v>
      </c>
      <c r="X25" s="44" t="s">
        <v>680</v>
      </c>
    </row>
    <row r="26" spans="2:26" s="44" customFormat="1" x14ac:dyDescent="0.35">
      <c r="B26" s="49" t="s">
        <v>9</v>
      </c>
      <c r="C26" s="44" t="s">
        <v>9</v>
      </c>
      <c r="D26" s="44" t="s">
        <v>57</v>
      </c>
      <c r="F26" s="44" t="s">
        <v>61</v>
      </c>
      <c r="G26" s="45">
        <v>1</v>
      </c>
      <c r="H26" s="44" t="s">
        <v>71</v>
      </c>
      <c r="I26" s="22">
        <v>1995</v>
      </c>
      <c r="J26" s="22"/>
      <c r="K26" s="44" t="s">
        <v>56</v>
      </c>
      <c r="N26" s="15">
        <v>6</v>
      </c>
      <c r="O26" s="67">
        <v>0.68</v>
      </c>
      <c r="P26" s="42">
        <v>1</v>
      </c>
      <c r="Q26" s="15">
        <v>6</v>
      </c>
      <c r="R26" s="54">
        <v>0.68</v>
      </c>
      <c r="S26" s="47" t="s">
        <v>603</v>
      </c>
      <c r="T26" s="66"/>
      <c r="U26" s="36">
        <v>1</v>
      </c>
      <c r="W26" s="44" t="s">
        <v>4</v>
      </c>
    </row>
    <row r="27" spans="2:26" s="44" customFormat="1" x14ac:dyDescent="0.35">
      <c r="B27" s="49" t="s">
        <v>9</v>
      </c>
      <c r="C27" s="44" t="s">
        <v>9</v>
      </c>
      <c r="D27" s="44" t="s">
        <v>390</v>
      </c>
      <c r="E27" s="44" t="s">
        <v>456</v>
      </c>
      <c r="F27" s="44" t="s">
        <v>284</v>
      </c>
      <c r="G27" s="45">
        <v>1</v>
      </c>
      <c r="H27" s="44" t="s">
        <v>71</v>
      </c>
      <c r="I27" s="22">
        <v>2016</v>
      </c>
      <c r="J27" s="22"/>
      <c r="K27" s="44" t="s">
        <v>331</v>
      </c>
      <c r="L27" s="44" t="s">
        <v>272</v>
      </c>
      <c r="N27" s="15">
        <v>1</v>
      </c>
      <c r="O27" s="15">
        <v>900</v>
      </c>
      <c r="P27" s="42">
        <v>1</v>
      </c>
      <c r="Q27" s="15">
        <v>1</v>
      </c>
      <c r="R27" s="21">
        <v>900</v>
      </c>
      <c r="S27" s="47" t="s">
        <v>603</v>
      </c>
      <c r="T27" s="36"/>
      <c r="U27" s="36">
        <v>1</v>
      </c>
      <c r="W27" s="44" t="s">
        <v>4</v>
      </c>
      <c r="X27" s="44" t="s">
        <v>229</v>
      </c>
    </row>
    <row r="28" spans="2:26" s="44" customFormat="1" x14ac:dyDescent="0.35">
      <c r="B28" s="49" t="s">
        <v>9</v>
      </c>
      <c r="C28" s="44" t="s">
        <v>9</v>
      </c>
      <c r="D28" s="44" t="s">
        <v>424</v>
      </c>
      <c r="E28" s="44" t="s">
        <v>58</v>
      </c>
      <c r="F28" s="44" t="s">
        <v>536</v>
      </c>
      <c r="G28" s="45">
        <v>1</v>
      </c>
      <c r="H28" s="44" t="s">
        <v>71</v>
      </c>
      <c r="I28" s="22">
        <v>2009</v>
      </c>
      <c r="J28" s="22"/>
      <c r="K28" s="44" t="s">
        <v>56</v>
      </c>
      <c r="M28" s="44" t="s">
        <v>59</v>
      </c>
      <c r="N28" s="15">
        <v>4</v>
      </c>
      <c r="O28" s="15">
        <v>8000</v>
      </c>
      <c r="P28" s="57">
        <v>0.12</v>
      </c>
      <c r="Q28" s="15">
        <v>0.48</v>
      </c>
      <c r="R28" s="21">
        <v>960</v>
      </c>
      <c r="S28" s="39" t="s">
        <v>12</v>
      </c>
      <c r="T28" s="36"/>
      <c r="U28" s="36"/>
      <c r="W28" s="44" t="s">
        <v>4</v>
      </c>
      <c r="X28" s="44" t="s">
        <v>60</v>
      </c>
    </row>
    <row r="29" spans="2:26" s="44" customFormat="1" x14ac:dyDescent="0.35">
      <c r="B29" s="49" t="s">
        <v>9</v>
      </c>
      <c r="C29" s="44" t="s">
        <v>9</v>
      </c>
      <c r="D29" s="44" t="s">
        <v>424</v>
      </c>
      <c r="E29" s="44" t="s">
        <v>58</v>
      </c>
      <c r="F29" s="44" t="s">
        <v>87</v>
      </c>
      <c r="G29" s="45">
        <v>1</v>
      </c>
      <c r="H29" s="44" t="s">
        <v>71</v>
      </c>
      <c r="I29" s="22">
        <v>2009</v>
      </c>
      <c r="J29" s="22"/>
      <c r="K29" s="44" t="s">
        <v>736</v>
      </c>
      <c r="N29" s="15">
        <v>4</v>
      </c>
      <c r="O29" s="15">
        <v>8000</v>
      </c>
      <c r="P29" s="84">
        <v>7.7499999999999999E-2</v>
      </c>
      <c r="Q29" s="15">
        <v>0.31</v>
      </c>
      <c r="R29" s="21">
        <v>620</v>
      </c>
      <c r="S29" s="39" t="s">
        <v>12</v>
      </c>
      <c r="T29" s="36"/>
      <c r="U29" s="36"/>
      <c r="W29" s="44" t="s">
        <v>4</v>
      </c>
      <c r="X29" s="44" t="s">
        <v>60</v>
      </c>
    </row>
    <row r="30" spans="2:26" s="44" customFormat="1" x14ac:dyDescent="0.35">
      <c r="B30" s="44" t="s">
        <v>6</v>
      </c>
      <c r="C30" s="44" t="s">
        <v>80</v>
      </c>
      <c r="D30" s="44" t="s">
        <v>162</v>
      </c>
      <c r="F30" s="44" t="s">
        <v>447</v>
      </c>
      <c r="G30" s="45">
        <v>1</v>
      </c>
      <c r="H30" s="44" t="s">
        <v>71</v>
      </c>
      <c r="I30" s="22">
        <v>2016</v>
      </c>
      <c r="J30" s="22"/>
      <c r="K30" s="44" t="s">
        <v>11</v>
      </c>
      <c r="N30" s="15">
        <v>4</v>
      </c>
      <c r="O30" s="15">
        <v>12000</v>
      </c>
      <c r="P30" s="57">
        <v>0</v>
      </c>
      <c r="Q30" s="15" t="s">
        <v>108</v>
      </c>
      <c r="R30" s="21"/>
      <c r="S30" s="47" t="s">
        <v>603</v>
      </c>
      <c r="T30" s="36"/>
      <c r="U30" s="36"/>
      <c r="V30" s="15" t="s">
        <v>108</v>
      </c>
      <c r="W30" s="44" t="s">
        <v>4</v>
      </c>
      <c r="X30" s="44" t="s">
        <v>184</v>
      </c>
    </row>
    <row r="31" spans="2:26" s="44" customFormat="1" x14ac:dyDescent="0.35">
      <c r="B31" s="44" t="s">
        <v>6</v>
      </c>
      <c r="C31" s="44" t="s">
        <v>347</v>
      </c>
      <c r="D31" s="44" t="s">
        <v>22</v>
      </c>
      <c r="F31" s="44" t="s">
        <v>486</v>
      </c>
      <c r="G31" s="45">
        <v>1</v>
      </c>
      <c r="H31" s="44" t="s">
        <v>71</v>
      </c>
      <c r="I31" s="22">
        <v>2022</v>
      </c>
      <c r="J31" s="22"/>
      <c r="K31" s="44" t="s">
        <v>316</v>
      </c>
      <c r="M31" s="44" t="s">
        <v>557</v>
      </c>
      <c r="N31" s="15">
        <v>4</v>
      </c>
      <c r="O31" s="15">
        <v>16800</v>
      </c>
      <c r="P31" s="42">
        <v>0.5</v>
      </c>
      <c r="Q31" s="15">
        <v>2</v>
      </c>
      <c r="R31" s="21">
        <v>8400</v>
      </c>
      <c r="S31" s="39" t="s">
        <v>603</v>
      </c>
      <c r="T31" s="36"/>
      <c r="U31" s="36">
        <v>0.5</v>
      </c>
      <c r="V31" s="44" t="s">
        <v>558</v>
      </c>
      <c r="W31" s="44" t="s">
        <v>4</v>
      </c>
      <c r="X31" s="44" t="s">
        <v>673</v>
      </c>
      <c r="Y31" s="44" t="s">
        <v>672</v>
      </c>
    </row>
    <row r="32" spans="2:26" s="44" customFormat="1" x14ac:dyDescent="0.35">
      <c r="B32" s="44" t="s">
        <v>6</v>
      </c>
      <c r="C32" s="44" t="s">
        <v>347</v>
      </c>
      <c r="D32" s="44" t="s">
        <v>10</v>
      </c>
      <c r="F32" s="44" t="s">
        <v>728</v>
      </c>
      <c r="G32" s="45">
        <v>1</v>
      </c>
      <c r="H32" s="44" t="s">
        <v>71</v>
      </c>
      <c r="I32" s="22">
        <v>2016</v>
      </c>
      <c r="J32" s="22"/>
      <c r="K32" s="44" t="s">
        <v>74</v>
      </c>
      <c r="L32" s="44" t="s">
        <v>607</v>
      </c>
      <c r="N32" s="15">
        <v>4</v>
      </c>
      <c r="O32" s="15">
        <v>10000</v>
      </c>
      <c r="P32" s="57">
        <v>1</v>
      </c>
      <c r="Q32" s="15">
        <v>4</v>
      </c>
      <c r="R32" s="21">
        <v>10000</v>
      </c>
      <c r="S32" s="47" t="s">
        <v>603</v>
      </c>
      <c r="T32" s="36"/>
      <c r="U32" s="36">
        <v>1</v>
      </c>
      <c r="W32" s="44" t="s">
        <v>4</v>
      </c>
      <c r="X32" s="44" t="s">
        <v>75</v>
      </c>
      <c r="Y32" s="44" t="s">
        <v>164</v>
      </c>
    </row>
    <row r="33" spans="2:26" s="44" customFormat="1" x14ac:dyDescent="0.35">
      <c r="B33" s="44" t="s">
        <v>6</v>
      </c>
      <c r="C33" s="44" t="s">
        <v>259</v>
      </c>
      <c r="D33" s="44" t="s">
        <v>69</v>
      </c>
      <c r="F33" s="44" t="s">
        <v>440</v>
      </c>
      <c r="G33" s="45">
        <v>1</v>
      </c>
      <c r="H33" s="44" t="s">
        <v>71</v>
      </c>
      <c r="I33" s="22">
        <v>2013</v>
      </c>
      <c r="J33" s="22"/>
      <c r="K33" s="44" t="s">
        <v>331</v>
      </c>
      <c r="L33" s="44" t="s">
        <v>272</v>
      </c>
      <c r="N33" s="15">
        <v>1</v>
      </c>
      <c r="O33" s="15">
        <v>2000</v>
      </c>
      <c r="P33" s="42">
        <v>1</v>
      </c>
      <c r="Q33" s="15">
        <v>1</v>
      </c>
      <c r="R33" s="21">
        <v>2000</v>
      </c>
      <c r="S33" s="47" t="s">
        <v>603</v>
      </c>
      <c r="T33" s="36"/>
      <c r="U33" s="36">
        <v>1</v>
      </c>
      <c r="W33" s="44" t="s">
        <v>4</v>
      </c>
      <c r="X33" s="44" t="s">
        <v>228</v>
      </c>
      <c r="Y33" s="44" t="s">
        <v>137</v>
      </c>
    </row>
    <row r="34" spans="2:26" s="44" customFormat="1" x14ac:dyDescent="0.35">
      <c r="B34" s="44" t="s">
        <v>6</v>
      </c>
      <c r="C34" s="44" t="s">
        <v>259</v>
      </c>
      <c r="D34" s="44" t="s">
        <v>69</v>
      </c>
      <c r="F34" s="44" t="s">
        <v>444</v>
      </c>
      <c r="G34" s="45">
        <v>1</v>
      </c>
      <c r="H34" s="44" t="s">
        <v>71</v>
      </c>
      <c r="I34" s="22">
        <v>2013</v>
      </c>
      <c r="J34" s="22"/>
      <c r="K34" s="44" t="s">
        <v>331</v>
      </c>
      <c r="L34" s="44" t="s">
        <v>272</v>
      </c>
      <c r="N34" s="15">
        <v>1</v>
      </c>
      <c r="O34" s="15">
        <v>2000</v>
      </c>
      <c r="P34" s="42">
        <v>1</v>
      </c>
      <c r="Q34" s="15">
        <v>1</v>
      </c>
      <c r="R34" s="21">
        <v>2000</v>
      </c>
      <c r="S34" s="47" t="s">
        <v>603</v>
      </c>
      <c r="T34" s="36"/>
      <c r="U34" s="36">
        <v>1</v>
      </c>
      <c r="W34" s="44" t="s">
        <v>4</v>
      </c>
      <c r="X34" s="44" t="s">
        <v>228</v>
      </c>
      <c r="Y34" s="44" t="s">
        <v>132</v>
      </c>
    </row>
    <row r="35" spans="2:26" s="44" customFormat="1" x14ac:dyDescent="0.35">
      <c r="B35" s="44" t="s">
        <v>6</v>
      </c>
      <c r="C35" s="44" t="s">
        <v>259</v>
      </c>
      <c r="D35" s="44" t="s">
        <v>69</v>
      </c>
      <c r="F35" s="44" t="s">
        <v>442</v>
      </c>
      <c r="G35" s="45">
        <v>1</v>
      </c>
      <c r="H35" s="44" t="s">
        <v>71</v>
      </c>
      <c r="I35" s="22">
        <v>2013</v>
      </c>
      <c r="J35" s="22"/>
      <c r="K35" s="44" t="s">
        <v>331</v>
      </c>
      <c r="L35" s="44" t="s">
        <v>272</v>
      </c>
      <c r="N35" s="15">
        <v>1</v>
      </c>
      <c r="O35" s="15">
        <v>2000</v>
      </c>
      <c r="P35" s="42">
        <v>1</v>
      </c>
      <c r="Q35" s="15">
        <v>1</v>
      </c>
      <c r="R35" s="21">
        <v>2000</v>
      </c>
      <c r="S35" s="47" t="s">
        <v>603</v>
      </c>
      <c r="T35" s="36"/>
      <c r="U35" s="36">
        <v>1</v>
      </c>
      <c r="W35" s="44" t="s">
        <v>4</v>
      </c>
      <c r="X35" s="44" t="s">
        <v>228</v>
      </c>
      <c r="Y35" s="44" t="s">
        <v>138</v>
      </c>
    </row>
    <row r="36" spans="2:26" s="44" customFormat="1" x14ac:dyDescent="0.35">
      <c r="B36" s="44" t="s">
        <v>6</v>
      </c>
      <c r="C36" s="44" t="s">
        <v>259</v>
      </c>
      <c r="D36" s="44" t="s">
        <v>466</v>
      </c>
      <c r="E36" s="44" t="s">
        <v>206</v>
      </c>
      <c r="F36" s="44" t="s">
        <v>480</v>
      </c>
      <c r="G36" s="45">
        <v>1</v>
      </c>
      <c r="H36" s="44" t="s">
        <v>71</v>
      </c>
      <c r="I36" s="22">
        <v>2020</v>
      </c>
      <c r="J36" s="22"/>
      <c r="K36" s="49" t="s">
        <v>468</v>
      </c>
      <c r="L36" s="49"/>
      <c r="M36" s="44" t="s">
        <v>469</v>
      </c>
      <c r="N36" s="51">
        <v>11</v>
      </c>
      <c r="O36" s="15">
        <v>46200</v>
      </c>
      <c r="P36" s="57">
        <v>0.36363636363636365</v>
      </c>
      <c r="Q36" s="51">
        <v>4</v>
      </c>
      <c r="R36" s="21">
        <v>16800</v>
      </c>
      <c r="S36" s="39" t="s">
        <v>603</v>
      </c>
      <c r="T36" s="36"/>
      <c r="U36" s="36"/>
      <c r="V36" s="44" t="s">
        <v>479</v>
      </c>
      <c r="W36" s="44" t="s">
        <v>4</v>
      </c>
      <c r="X36" s="44" t="s">
        <v>651</v>
      </c>
    </row>
    <row r="37" spans="2:26" s="44" customFormat="1" x14ac:dyDescent="0.35">
      <c r="B37" s="44" t="s">
        <v>6</v>
      </c>
      <c r="C37" s="44" t="s">
        <v>259</v>
      </c>
      <c r="D37" s="44" t="s">
        <v>466</v>
      </c>
      <c r="E37" s="44" t="s">
        <v>268</v>
      </c>
      <c r="F37" s="44" t="s">
        <v>519</v>
      </c>
      <c r="G37" s="45">
        <v>1</v>
      </c>
      <c r="H37" s="44" t="s">
        <v>71</v>
      </c>
      <c r="I37" s="22">
        <v>2019</v>
      </c>
      <c r="J37" s="22"/>
      <c r="K37" s="49" t="s">
        <v>332</v>
      </c>
      <c r="L37" s="49"/>
      <c r="N37" s="15">
        <v>3</v>
      </c>
      <c r="O37" s="15">
        <v>10350.000000000002</v>
      </c>
      <c r="P37" s="57">
        <v>1</v>
      </c>
      <c r="Q37" s="52">
        <v>3</v>
      </c>
      <c r="R37" s="21">
        <v>10350.000000000002</v>
      </c>
      <c r="S37" s="47" t="s">
        <v>603</v>
      </c>
      <c r="T37" s="36"/>
      <c r="U37" s="36">
        <v>1</v>
      </c>
      <c r="V37" s="44" t="s">
        <v>467</v>
      </c>
      <c r="W37" s="44" t="s">
        <v>4</v>
      </c>
      <c r="X37" s="44" t="s">
        <v>652</v>
      </c>
    </row>
    <row r="38" spans="2:26" s="44" customFormat="1" x14ac:dyDescent="0.35">
      <c r="B38" s="44" t="s">
        <v>1</v>
      </c>
      <c r="C38" s="44" t="s">
        <v>1</v>
      </c>
      <c r="D38" s="44" t="s">
        <v>279</v>
      </c>
      <c r="F38" s="44" t="s">
        <v>445</v>
      </c>
      <c r="G38" s="45">
        <v>1</v>
      </c>
      <c r="H38" s="44" t="s">
        <v>71</v>
      </c>
      <c r="I38" s="22">
        <v>2012</v>
      </c>
      <c r="J38" s="22"/>
      <c r="K38" s="44" t="s">
        <v>331</v>
      </c>
      <c r="L38" s="44" t="s">
        <v>272</v>
      </c>
      <c r="N38" s="15">
        <v>1</v>
      </c>
      <c r="O38" s="15">
        <v>2300</v>
      </c>
      <c r="P38" s="42">
        <v>1</v>
      </c>
      <c r="Q38" s="15">
        <v>1</v>
      </c>
      <c r="R38" s="21">
        <v>2300</v>
      </c>
      <c r="S38" s="47" t="s">
        <v>603</v>
      </c>
      <c r="T38" s="36"/>
      <c r="U38" s="36">
        <v>1</v>
      </c>
      <c r="W38" s="44" t="s">
        <v>4</v>
      </c>
      <c r="X38" s="44" t="s">
        <v>229</v>
      </c>
      <c r="Y38" s="44" t="s">
        <v>140</v>
      </c>
    </row>
    <row r="39" spans="2:26" s="44" customFormat="1" x14ac:dyDescent="0.35">
      <c r="B39" s="44" t="s">
        <v>1</v>
      </c>
      <c r="C39" s="44" t="s">
        <v>1</v>
      </c>
      <c r="D39" s="44" t="s">
        <v>279</v>
      </c>
      <c r="E39" s="44" t="s">
        <v>278</v>
      </c>
      <c r="F39" s="44" t="s">
        <v>446</v>
      </c>
      <c r="G39" s="45">
        <v>1</v>
      </c>
      <c r="H39" s="44" t="s">
        <v>71</v>
      </c>
      <c r="I39" s="22">
        <v>2012</v>
      </c>
      <c r="J39" s="22"/>
      <c r="K39" s="44" t="s">
        <v>331</v>
      </c>
      <c r="L39" s="44" t="s">
        <v>272</v>
      </c>
      <c r="N39" s="15">
        <v>1</v>
      </c>
      <c r="O39" s="15">
        <v>2300</v>
      </c>
      <c r="P39" s="42">
        <v>1</v>
      </c>
      <c r="Q39" s="15">
        <v>1</v>
      </c>
      <c r="R39" s="21">
        <v>2300</v>
      </c>
      <c r="S39" s="47" t="s">
        <v>603</v>
      </c>
      <c r="T39" s="36"/>
      <c r="U39" s="36">
        <v>1</v>
      </c>
      <c r="W39" s="44" t="s">
        <v>4</v>
      </c>
      <c r="X39" s="44" t="s">
        <v>229</v>
      </c>
      <c r="Y39" s="44" t="s">
        <v>139</v>
      </c>
    </row>
    <row r="40" spans="2:26" s="44" customFormat="1" x14ac:dyDescent="0.35">
      <c r="B40" s="44" t="s">
        <v>1</v>
      </c>
      <c r="C40" s="44" t="s">
        <v>1</v>
      </c>
      <c r="D40" s="44" t="s">
        <v>379</v>
      </c>
      <c r="F40" s="44" t="s">
        <v>690</v>
      </c>
      <c r="G40" s="45">
        <v>2</v>
      </c>
      <c r="H40" s="44" t="s">
        <v>723</v>
      </c>
      <c r="I40" s="22">
        <v>2023</v>
      </c>
      <c r="J40" s="22"/>
      <c r="K40" s="44" t="s">
        <v>584</v>
      </c>
      <c r="M40" s="44" t="s">
        <v>645</v>
      </c>
      <c r="N40" s="15">
        <v>21</v>
      </c>
      <c r="O40" s="15"/>
      <c r="P40" s="57">
        <v>0</v>
      </c>
      <c r="Q40" s="50" t="s">
        <v>644</v>
      </c>
      <c r="R40" s="21"/>
      <c r="S40" s="39"/>
      <c r="T40" s="36"/>
      <c r="U40" s="36"/>
      <c r="W40" s="44" t="s">
        <v>4</v>
      </c>
    </row>
    <row r="41" spans="2:26" s="44" customFormat="1" x14ac:dyDescent="0.35">
      <c r="B41" s="44" t="s">
        <v>82</v>
      </c>
      <c r="C41" s="44" t="s">
        <v>352</v>
      </c>
      <c r="D41" s="44" t="s">
        <v>117</v>
      </c>
      <c r="E41" s="44" t="s">
        <v>85</v>
      </c>
      <c r="F41" s="44" t="s">
        <v>413</v>
      </c>
      <c r="G41" s="45">
        <v>1</v>
      </c>
      <c r="H41" s="44" t="s">
        <v>71</v>
      </c>
      <c r="I41" s="22">
        <v>2020</v>
      </c>
      <c r="J41" s="65"/>
      <c r="K41" s="44" t="s">
        <v>102</v>
      </c>
      <c r="M41" s="44" t="s">
        <v>384</v>
      </c>
      <c r="N41" s="15">
        <v>2</v>
      </c>
      <c r="O41" s="15">
        <v>9000</v>
      </c>
      <c r="P41" s="57">
        <v>1</v>
      </c>
      <c r="Q41" s="15">
        <v>2</v>
      </c>
      <c r="R41" s="21">
        <v>9000</v>
      </c>
      <c r="S41" s="47" t="s">
        <v>603</v>
      </c>
      <c r="T41" s="36"/>
      <c r="U41" s="36">
        <v>1</v>
      </c>
      <c r="W41" s="44" t="s">
        <v>4</v>
      </c>
      <c r="Y41" s="44" t="s">
        <v>308</v>
      </c>
    </row>
    <row r="42" spans="2:26" s="44" customFormat="1" x14ac:dyDescent="0.35">
      <c r="B42" s="44" t="s">
        <v>82</v>
      </c>
      <c r="C42" s="44" t="s">
        <v>352</v>
      </c>
      <c r="D42" s="44" t="s">
        <v>117</v>
      </c>
      <c r="F42" s="44" t="s">
        <v>496</v>
      </c>
      <c r="G42" s="45">
        <v>1</v>
      </c>
      <c r="H42" s="44" t="s">
        <v>71</v>
      </c>
      <c r="I42" s="22">
        <v>2021</v>
      </c>
      <c r="J42" s="65"/>
      <c r="K42" s="44" t="s">
        <v>330</v>
      </c>
      <c r="L42" s="44" t="s">
        <v>2</v>
      </c>
      <c r="N42" s="15">
        <v>3</v>
      </c>
      <c r="O42" s="15">
        <v>13500</v>
      </c>
      <c r="P42" s="57">
        <v>1</v>
      </c>
      <c r="Q42" s="15">
        <v>3</v>
      </c>
      <c r="R42" s="21">
        <v>13500</v>
      </c>
      <c r="S42" s="61" t="s">
        <v>603</v>
      </c>
      <c r="T42" s="36"/>
      <c r="U42" s="36">
        <v>1</v>
      </c>
      <c r="V42" s="44" t="s">
        <v>574</v>
      </c>
      <c r="W42" s="44" t="s">
        <v>4</v>
      </c>
      <c r="X42" s="44" t="s">
        <v>476</v>
      </c>
    </row>
    <row r="43" spans="2:26" s="44" customFormat="1" x14ac:dyDescent="0.35">
      <c r="B43" s="44" t="s">
        <v>82</v>
      </c>
      <c r="C43" s="44" t="s">
        <v>352</v>
      </c>
      <c r="D43" s="44" t="s">
        <v>117</v>
      </c>
      <c r="E43" s="44" t="s">
        <v>85</v>
      </c>
      <c r="F43" s="44" t="s">
        <v>435</v>
      </c>
      <c r="G43" s="45">
        <v>1</v>
      </c>
      <c r="H43" s="44" t="s">
        <v>71</v>
      </c>
      <c r="I43" s="22">
        <v>2015</v>
      </c>
      <c r="J43" s="22"/>
      <c r="K43" s="44" t="s">
        <v>102</v>
      </c>
      <c r="N43" s="15">
        <v>1</v>
      </c>
      <c r="O43" s="15">
        <v>2400</v>
      </c>
      <c r="P43" s="42">
        <v>1</v>
      </c>
      <c r="Q43" s="15">
        <v>1</v>
      </c>
      <c r="R43" s="21">
        <v>2400</v>
      </c>
      <c r="S43" s="47" t="s">
        <v>603</v>
      </c>
      <c r="T43" s="36"/>
      <c r="U43" s="36">
        <v>1</v>
      </c>
      <c r="W43" s="44" t="s">
        <v>4</v>
      </c>
    </row>
    <row r="44" spans="2:26" s="44" customFormat="1" x14ac:dyDescent="0.35">
      <c r="B44" s="44" t="s">
        <v>82</v>
      </c>
      <c r="C44" s="44" t="s">
        <v>352</v>
      </c>
      <c r="D44" s="44" t="s">
        <v>218</v>
      </c>
      <c r="F44" s="44" t="s">
        <v>648</v>
      </c>
      <c r="G44" s="45">
        <v>1</v>
      </c>
      <c r="H44" s="44" t="s">
        <v>71</v>
      </c>
      <c r="I44" s="22">
        <v>2021</v>
      </c>
      <c r="J44" s="65"/>
      <c r="K44" s="44" t="s">
        <v>385</v>
      </c>
      <c r="M44" s="44" t="s">
        <v>248</v>
      </c>
      <c r="N44" s="15">
        <v>4</v>
      </c>
      <c r="O44" s="15">
        <v>18000</v>
      </c>
      <c r="P44" s="57">
        <v>0.5</v>
      </c>
      <c r="Q44" s="15">
        <v>2</v>
      </c>
      <c r="R44" s="21">
        <v>9000</v>
      </c>
      <c r="S44" s="47" t="s">
        <v>604</v>
      </c>
      <c r="T44" s="36">
        <v>0.5</v>
      </c>
      <c r="U44" s="36">
        <v>1</v>
      </c>
      <c r="W44" s="44" t="s">
        <v>4</v>
      </c>
      <c r="X44" s="78" t="s">
        <v>247</v>
      </c>
      <c r="Y44" s="78"/>
      <c r="Z44" s="78"/>
    </row>
    <row r="45" spans="2:26" s="44" customFormat="1" x14ac:dyDescent="0.35">
      <c r="B45" s="44" t="s">
        <v>82</v>
      </c>
      <c r="C45" s="44" t="s">
        <v>352</v>
      </c>
      <c r="D45" s="44" t="s">
        <v>186</v>
      </c>
      <c r="F45" s="44" t="s">
        <v>731</v>
      </c>
      <c r="G45" s="45">
        <v>1</v>
      </c>
      <c r="H45" s="44" t="s">
        <v>71</v>
      </c>
      <c r="I45" s="22">
        <v>2021</v>
      </c>
      <c r="J45" s="65"/>
      <c r="K45" s="44" t="s">
        <v>234</v>
      </c>
      <c r="M45" s="44" t="s">
        <v>605</v>
      </c>
      <c r="N45" s="70">
        <v>5</v>
      </c>
      <c r="O45" s="15">
        <v>21000</v>
      </c>
      <c r="P45" s="57">
        <v>0.25</v>
      </c>
      <c r="Q45" s="15">
        <v>1.25</v>
      </c>
      <c r="R45" s="21">
        <v>5250</v>
      </c>
      <c r="S45" s="47" t="s">
        <v>604</v>
      </c>
      <c r="T45" s="36">
        <v>0.25</v>
      </c>
      <c r="U45" s="36">
        <v>0.5</v>
      </c>
      <c r="W45" s="44" t="s">
        <v>4</v>
      </c>
      <c r="X45" s="44" t="s">
        <v>255</v>
      </c>
    </row>
    <row r="46" spans="2:26" s="44" customFormat="1" x14ac:dyDescent="0.35">
      <c r="B46" s="44" t="s">
        <v>82</v>
      </c>
      <c r="C46" s="44" t="s">
        <v>352</v>
      </c>
      <c r="D46" s="44" t="s">
        <v>244</v>
      </c>
      <c r="E46" s="44" t="s">
        <v>594</v>
      </c>
      <c r="F46" s="44" t="s">
        <v>691</v>
      </c>
      <c r="G46" s="45">
        <v>2</v>
      </c>
      <c r="H46" s="44" t="s">
        <v>475</v>
      </c>
      <c r="I46" s="22">
        <v>2023</v>
      </c>
      <c r="J46" s="22"/>
      <c r="K46" s="44" t="s">
        <v>454</v>
      </c>
      <c r="M46" s="44" t="s">
        <v>595</v>
      </c>
      <c r="N46" s="15">
        <v>9</v>
      </c>
      <c r="O46" s="15">
        <v>34000</v>
      </c>
      <c r="P46" s="42">
        <v>0</v>
      </c>
      <c r="Q46" s="50" t="s">
        <v>692</v>
      </c>
      <c r="R46" s="15"/>
      <c r="S46" s="39" t="s">
        <v>603</v>
      </c>
      <c r="T46" s="36"/>
      <c r="U46" s="36"/>
      <c r="V46" s="44" t="s">
        <v>757</v>
      </c>
      <c r="W46" s="44" t="s">
        <v>4</v>
      </c>
    </row>
    <row r="47" spans="2:26" s="44" customFormat="1" x14ac:dyDescent="0.35">
      <c r="B47" s="44" t="s">
        <v>82</v>
      </c>
      <c r="C47" s="44" t="s">
        <v>352</v>
      </c>
      <c r="D47" s="44" t="s">
        <v>210</v>
      </c>
      <c r="F47" s="44" t="s">
        <v>670</v>
      </c>
      <c r="G47" s="45">
        <v>1</v>
      </c>
      <c r="H47" s="44" t="s">
        <v>71</v>
      </c>
      <c r="I47" s="22">
        <v>2022</v>
      </c>
      <c r="J47" s="22"/>
      <c r="K47" s="44" t="s">
        <v>309</v>
      </c>
      <c r="M47" s="44" t="s">
        <v>572</v>
      </c>
      <c r="N47" s="15">
        <v>3</v>
      </c>
      <c r="O47" s="15">
        <v>12600</v>
      </c>
      <c r="P47" s="63">
        <v>0.5</v>
      </c>
      <c r="Q47" s="15">
        <v>1.5</v>
      </c>
      <c r="R47" s="21">
        <v>6300</v>
      </c>
      <c r="S47" s="39" t="s">
        <v>603</v>
      </c>
      <c r="T47" s="36"/>
      <c r="U47" s="36"/>
      <c r="V47" s="44" t="s">
        <v>573</v>
      </c>
      <c r="W47" s="44" t="s">
        <v>4</v>
      </c>
      <c r="X47" s="44" t="s">
        <v>478</v>
      </c>
      <c r="Y47" s="44" t="s">
        <v>671</v>
      </c>
    </row>
    <row r="48" spans="2:26" s="44" customFormat="1" x14ac:dyDescent="0.35">
      <c r="B48" s="44" t="s">
        <v>17</v>
      </c>
      <c r="C48" s="44" t="s">
        <v>348</v>
      </c>
      <c r="D48" s="44" t="s">
        <v>84</v>
      </c>
      <c r="F48" s="44" t="s">
        <v>277</v>
      </c>
      <c r="G48" s="45">
        <v>1</v>
      </c>
      <c r="H48" s="44" t="s">
        <v>71</v>
      </c>
      <c r="I48" s="22">
        <v>2019</v>
      </c>
      <c r="J48" s="22"/>
      <c r="K48" s="49" t="s">
        <v>748</v>
      </c>
      <c r="L48" s="49"/>
      <c r="M48" s="44" t="s">
        <v>485</v>
      </c>
      <c r="N48" s="15">
        <v>4</v>
      </c>
      <c r="O48" s="15">
        <v>14400</v>
      </c>
      <c r="P48" s="57">
        <v>0.5</v>
      </c>
      <c r="Q48" s="15">
        <v>2</v>
      </c>
      <c r="R48" s="21">
        <v>7200</v>
      </c>
      <c r="S48" s="39" t="s">
        <v>604</v>
      </c>
      <c r="T48" s="36">
        <v>0.5</v>
      </c>
      <c r="U48" s="36">
        <v>1</v>
      </c>
      <c r="W48" s="44" t="s">
        <v>4</v>
      </c>
      <c r="X48" s="44" t="s">
        <v>256</v>
      </c>
    </row>
    <row r="49" spans="2:24" s="44" customFormat="1" x14ac:dyDescent="0.35">
      <c r="B49" s="44" t="s">
        <v>17</v>
      </c>
      <c r="C49" s="44" t="s">
        <v>355</v>
      </c>
      <c r="D49" s="44" t="s">
        <v>462</v>
      </c>
      <c r="F49" s="44" t="s">
        <v>725</v>
      </c>
      <c r="G49" s="45">
        <v>1</v>
      </c>
      <c r="H49" s="44" t="s">
        <v>71</v>
      </c>
      <c r="I49" s="22">
        <v>2021</v>
      </c>
      <c r="J49" s="22"/>
      <c r="K49" s="49" t="s">
        <v>734</v>
      </c>
      <c r="L49" s="49" t="s">
        <v>726</v>
      </c>
      <c r="M49" s="44" t="s">
        <v>727</v>
      </c>
      <c r="N49" s="15">
        <v>4</v>
      </c>
      <c r="O49" s="15">
        <v>14700</v>
      </c>
      <c r="P49" s="57">
        <v>0.25</v>
      </c>
      <c r="Q49" s="15">
        <v>1</v>
      </c>
      <c r="R49" s="21">
        <v>3675</v>
      </c>
      <c r="S49" s="39" t="s">
        <v>603</v>
      </c>
      <c r="T49" s="36"/>
      <c r="U49" s="36"/>
      <c r="W49" s="44" t="s">
        <v>4</v>
      </c>
      <c r="X49" s="44" t="s">
        <v>212</v>
      </c>
    </row>
    <row r="50" spans="2:24" s="44" customFormat="1" x14ac:dyDescent="0.35">
      <c r="B50" s="44" t="s">
        <v>17</v>
      </c>
      <c r="C50" s="44" t="s">
        <v>359</v>
      </c>
      <c r="D50" s="44" t="s">
        <v>463</v>
      </c>
      <c r="E50" s="44" t="s">
        <v>619</v>
      </c>
      <c r="F50" s="44" t="s">
        <v>628</v>
      </c>
      <c r="G50" s="45">
        <v>2</v>
      </c>
      <c r="H50" s="44" t="s">
        <v>475</v>
      </c>
      <c r="I50" s="22">
        <v>2023</v>
      </c>
      <c r="J50" s="22"/>
      <c r="K50" s="44" t="s">
        <v>620</v>
      </c>
      <c r="M50" s="44" t="s">
        <v>624</v>
      </c>
      <c r="N50" s="15">
        <v>3</v>
      </c>
      <c r="O50" s="15">
        <v>12900</v>
      </c>
      <c r="P50" s="57">
        <v>0</v>
      </c>
      <c r="Q50" s="15">
        <v>0</v>
      </c>
      <c r="R50" s="21">
        <v>0</v>
      </c>
      <c r="S50" s="39" t="s">
        <v>604</v>
      </c>
      <c r="T50" s="36">
        <v>0.25</v>
      </c>
      <c r="U50" s="36">
        <v>0.25</v>
      </c>
      <c r="V50" s="44" t="s">
        <v>626</v>
      </c>
      <c r="W50" s="44" t="s">
        <v>4</v>
      </c>
    </row>
    <row r="51" spans="2:24" s="44" customFormat="1" x14ac:dyDescent="0.35">
      <c r="B51" s="44" t="s">
        <v>17</v>
      </c>
      <c r="C51" s="44" t="s">
        <v>359</v>
      </c>
      <c r="D51" s="44" t="s">
        <v>0</v>
      </c>
      <c r="E51" s="44" t="s">
        <v>98</v>
      </c>
      <c r="F51" s="44" t="s">
        <v>111</v>
      </c>
      <c r="G51" s="45">
        <v>1</v>
      </c>
      <c r="H51" s="44" t="s">
        <v>71</v>
      </c>
      <c r="I51" s="22">
        <v>2016</v>
      </c>
      <c r="J51" s="22"/>
      <c r="K51" s="44" t="s">
        <v>221</v>
      </c>
      <c r="M51" s="44" t="s">
        <v>163</v>
      </c>
      <c r="N51" s="15">
        <v>3</v>
      </c>
      <c r="O51" s="15">
        <v>9000</v>
      </c>
      <c r="P51" s="57">
        <v>0</v>
      </c>
      <c r="Q51" s="15" t="s">
        <v>108</v>
      </c>
      <c r="R51" s="21"/>
      <c r="S51" s="39" t="s">
        <v>603</v>
      </c>
      <c r="T51" s="36"/>
      <c r="U51" s="36"/>
      <c r="V51" s="15" t="s">
        <v>108</v>
      </c>
      <c r="W51" s="44" t="s">
        <v>4</v>
      </c>
      <c r="X51" s="44" t="s">
        <v>99</v>
      </c>
    </row>
    <row r="52" spans="2:24" s="44" customFormat="1" x14ac:dyDescent="0.35">
      <c r="B52" s="44" t="s">
        <v>17</v>
      </c>
      <c r="C52" s="44" t="s">
        <v>359</v>
      </c>
      <c r="D52" s="44" t="s">
        <v>239</v>
      </c>
      <c r="F52" s="44" t="s">
        <v>631</v>
      </c>
      <c r="G52" s="45">
        <v>2</v>
      </c>
      <c r="H52" s="44" t="s">
        <v>475</v>
      </c>
      <c r="I52" s="22">
        <v>2023</v>
      </c>
      <c r="J52" s="22"/>
      <c r="K52" s="44" t="s">
        <v>621</v>
      </c>
      <c r="L52" s="44" t="s">
        <v>622</v>
      </c>
      <c r="M52" s="44" t="s">
        <v>625</v>
      </c>
      <c r="N52" s="15">
        <v>5</v>
      </c>
      <c r="O52" s="15">
        <v>21500</v>
      </c>
      <c r="P52" s="57">
        <v>0</v>
      </c>
      <c r="Q52" s="15">
        <v>0</v>
      </c>
      <c r="R52" s="21">
        <v>0</v>
      </c>
      <c r="S52" s="39" t="s">
        <v>604</v>
      </c>
      <c r="T52" s="36">
        <v>0.25</v>
      </c>
      <c r="U52" s="36">
        <v>0.25</v>
      </c>
      <c r="V52" s="44" t="s">
        <v>626</v>
      </c>
      <c r="W52" s="44" t="s">
        <v>4</v>
      </c>
    </row>
    <row r="53" spans="2:24" s="44" customFormat="1" x14ac:dyDescent="0.35">
      <c r="B53" s="44" t="s">
        <v>17</v>
      </c>
      <c r="C53" s="44" t="s">
        <v>359</v>
      </c>
      <c r="D53" s="44" t="s">
        <v>239</v>
      </c>
      <c r="E53" s="44" t="s">
        <v>180</v>
      </c>
      <c r="F53" s="44" t="s">
        <v>627</v>
      </c>
      <c r="G53" s="45">
        <v>2</v>
      </c>
      <c r="H53" s="44" t="s">
        <v>475</v>
      </c>
      <c r="I53" s="22">
        <v>2023</v>
      </c>
      <c r="J53" s="22"/>
      <c r="K53" s="44" t="s">
        <v>544</v>
      </c>
      <c r="L53" s="44" t="s">
        <v>482</v>
      </c>
      <c r="M53" s="46" t="s">
        <v>623</v>
      </c>
      <c r="N53" s="15">
        <v>1</v>
      </c>
      <c r="O53" s="15">
        <v>4300</v>
      </c>
      <c r="P53" s="42">
        <v>0.75</v>
      </c>
      <c r="Q53" s="15">
        <v>0.75</v>
      </c>
      <c r="R53" s="21">
        <v>3225</v>
      </c>
      <c r="S53" s="39" t="s">
        <v>604</v>
      </c>
      <c r="T53" s="36">
        <v>0.25</v>
      </c>
      <c r="U53" s="36">
        <v>1</v>
      </c>
      <c r="V53" s="44" t="s">
        <v>545</v>
      </c>
      <c r="W53" s="44" t="s">
        <v>4</v>
      </c>
      <c r="X53" s="44" t="s">
        <v>481</v>
      </c>
    </row>
    <row r="54" spans="2:24" s="44" customFormat="1" x14ac:dyDescent="0.35">
      <c r="B54" s="44" t="s">
        <v>17</v>
      </c>
      <c r="C54" s="44" t="s">
        <v>359</v>
      </c>
      <c r="D54" s="44" t="s">
        <v>239</v>
      </c>
      <c r="F54" s="44" t="s">
        <v>632</v>
      </c>
      <c r="G54" s="45">
        <v>2</v>
      </c>
      <c r="H54" s="44" t="s">
        <v>475</v>
      </c>
      <c r="I54" s="22">
        <v>2023</v>
      </c>
      <c r="J54" s="22"/>
      <c r="K54" s="44" t="s">
        <v>620</v>
      </c>
      <c r="N54" s="15">
        <v>2</v>
      </c>
      <c r="O54" s="15">
        <v>8600</v>
      </c>
      <c r="P54" s="57">
        <v>0</v>
      </c>
      <c r="Q54" s="15">
        <v>0</v>
      </c>
      <c r="R54" s="21">
        <v>0</v>
      </c>
      <c r="S54" s="39" t="s">
        <v>604</v>
      </c>
      <c r="T54" s="36">
        <v>0.25</v>
      </c>
      <c r="U54" s="36">
        <v>0.25</v>
      </c>
      <c r="V54" s="44" t="s">
        <v>626</v>
      </c>
      <c r="W54" s="44" t="s">
        <v>4</v>
      </c>
    </row>
    <row r="55" spans="2:24" s="44" customFormat="1" x14ac:dyDescent="0.35">
      <c r="B55" s="44" t="s">
        <v>17</v>
      </c>
      <c r="C55" s="44" t="s">
        <v>359</v>
      </c>
      <c r="D55" s="44" t="s">
        <v>16</v>
      </c>
      <c r="F55" s="44" t="s">
        <v>629</v>
      </c>
      <c r="G55" s="45">
        <v>2</v>
      </c>
      <c r="H55" s="44" t="s">
        <v>475</v>
      </c>
      <c r="I55" s="22">
        <v>2023</v>
      </c>
      <c r="J55" s="22"/>
      <c r="K55" s="44" t="s">
        <v>620</v>
      </c>
      <c r="M55" s="44" t="s">
        <v>624</v>
      </c>
      <c r="N55" s="15">
        <v>6</v>
      </c>
      <c r="O55" s="15">
        <v>25800</v>
      </c>
      <c r="P55" s="57">
        <v>0</v>
      </c>
      <c r="Q55" s="15">
        <v>0</v>
      </c>
      <c r="R55" s="21">
        <v>0</v>
      </c>
      <c r="S55" s="39" t="s">
        <v>604</v>
      </c>
      <c r="T55" s="36">
        <v>0.25</v>
      </c>
      <c r="U55" s="36">
        <v>0.25</v>
      </c>
      <c r="V55" s="44" t="s">
        <v>626</v>
      </c>
      <c r="W55" s="44" t="s">
        <v>4</v>
      </c>
    </row>
    <row r="56" spans="2:24" s="44" customFormat="1" x14ac:dyDescent="0.35">
      <c r="B56" s="44" t="s">
        <v>17</v>
      </c>
      <c r="C56" s="44" t="s">
        <v>359</v>
      </c>
      <c r="D56" s="44" t="s">
        <v>16</v>
      </c>
      <c r="F56" s="44" t="s">
        <v>633</v>
      </c>
      <c r="G56" s="45">
        <v>2</v>
      </c>
      <c r="H56" s="44" t="s">
        <v>475</v>
      </c>
      <c r="I56" s="22">
        <v>2023</v>
      </c>
      <c r="J56" s="22"/>
      <c r="K56" s="44" t="s">
        <v>621</v>
      </c>
      <c r="L56" s="44" t="s">
        <v>618</v>
      </c>
      <c r="N56" s="15">
        <v>3</v>
      </c>
      <c r="O56" s="15">
        <v>13500</v>
      </c>
      <c r="P56" s="57">
        <v>0</v>
      </c>
      <c r="Q56" s="15">
        <v>0</v>
      </c>
      <c r="R56" s="21">
        <v>0</v>
      </c>
      <c r="S56" s="39" t="s">
        <v>604</v>
      </c>
      <c r="T56" s="36">
        <v>0.25</v>
      </c>
      <c r="U56" s="36">
        <v>0.25</v>
      </c>
      <c r="V56" s="44" t="s">
        <v>626</v>
      </c>
      <c r="W56" s="44" t="s">
        <v>4</v>
      </c>
      <c r="X56" s="44" t="s">
        <v>188</v>
      </c>
    </row>
    <row r="57" spans="2:24" s="44" customFormat="1" x14ac:dyDescent="0.35">
      <c r="B57" s="44" t="s">
        <v>17</v>
      </c>
      <c r="C57" s="44" t="s">
        <v>359</v>
      </c>
      <c r="D57" s="44" t="s">
        <v>321</v>
      </c>
      <c r="E57" s="44" t="s">
        <v>98</v>
      </c>
      <c r="F57" s="44" t="s">
        <v>630</v>
      </c>
      <c r="G57" s="45">
        <v>2</v>
      </c>
      <c r="H57" s="44" t="s">
        <v>475</v>
      </c>
      <c r="I57" s="22">
        <v>2023</v>
      </c>
      <c r="J57" s="22"/>
      <c r="K57" s="44" t="s">
        <v>620</v>
      </c>
      <c r="M57" s="44" t="s">
        <v>624</v>
      </c>
      <c r="N57" s="15">
        <v>8</v>
      </c>
      <c r="O57" s="15">
        <v>34400</v>
      </c>
      <c r="P57" s="57">
        <v>0</v>
      </c>
      <c r="Q57" s="15">
        <v>0</v>
      </c>
      <c r="R57" s="21">
        <v>0</v>
      </c>
      <c r="S57" s="39" t="s">
        <v>604</v>
      </c>
      <c r="T57" s="36">
        <v>0.25</v>
      </c>
      <c r="U57" s="36">
        <v>0.25</v>
      </c>
      <c r="V57" s="44" t="s">
        <v>626</v>
      </c>
      <c r="W57" s="44" t="s">
        <v>4</v>
      </c>
    </row>
    <row r="58" spans="2:24" s="44" customFormat="1" x14ac:dyDescent="0.35">
      <c r="B58" s="44" t="s">
        <v>7</v>
      </c>
      <c r="C58" s="44" t="s">
        <v>353</v>
      </c>
      <c r="D58" s="44" t="s">
        <v>73</v>
      </c>
      <c r="F58" s="44" t="s">
        <v>518</v>
      </c>
      <c r="G58" s="45">
        <v>1</v>
      </c>
      <c r="H58" s="44" t="s">
        <v>71</v>
      </c>
      <c r="I58" s="22">
        <v>2017</v>
      </c>
      <c r="J58" s="22"/>
      <c r="K58" s="44" t="s">
        <v>276</v>
      </c>
      <c r="M58" s="44" t="s">
        <v>260</v>
      </c>
      <c r="N58" s="15">
        <v>1</v>
      </c>
      <c r="O58" s="15">
        <v>2300</v>
      </c>
      <c r="P58" s="57">
        <v>0.37</v>
      </c>
      <c r="Q58" s="15">
        <v>0.37</v>
      </c>
      <c r="R58" s="21">
        <v>851</v>
      </c>
      <c r="S58" s="39" t="s">
        <v>603</v>
      </c>
      <c r="T58" s="36"/>
      <c r="U58" s="36"/>
      <c r="W58" s="44" t="s">
        <v>4</v>
      </c>
      <c r="X58" s="44" t="s">
        <v>211</v>
      </c>
    </row>
    <row r="59" spans="2:24" s="44" customFormat="1" x14ac:dyDescent="0.35">
      <c r="B59" s="44" t="s">
        <v>7</v>
      </c>
      <c r="C59" s="44" t="s">
        <v>353</v>
      </c>
      <c r="D59" s="44" t="s">
        <v>14</v>
      </c>
      <c r="F59" s="44" t="s">
        <v>323</v>
      </c>
      <c r="G59" s="45">
        <v>1</v>
      </c>
      <c r="H59" s="44" t="s">
        <v>71</v>
      </c>
      <c r="I59" s="22">
        <v>2006</v>
      </c>
      <c r="J59" s="22"/>
      <c r="K59" s="44" t="s">
        <v>226</v>
      </c>
      <c r="M59" s="44" t="s">
        <v>106</v>
      </c>
      <c r="N59" s="15">
        <v>7</v>
      </c>
      <c r="O59" s="15">
        <v>6300</v>
      </c>
      <c r="P59" s="57">
        <v>0.11</v>
      </c>
      <c r="Q59" s="15">
        <v>0.77</v>
      </c>
      <c r="R59" s="21">
        <v>693</v>
      </c>
      <c r="S59" s="47" t="s">
        <v>12</v>
      </c>
      <c r="T59" s="36"/>
      <c r="U59" s="36"/>
      <c r="V59" s="44" t="s">
        <v>127</v>
      </c>
      <c r="W59" s="44" t="s">
        <v>4</v>
      </c>
      <c r="X59" s="44" t="s">
        <v>105</v>
      </c>
    </row>
    <row r="60" spans="2:24" s="44" customFormat="1" x14ac:dyDescent="0.35">
      <c r="B60" s="44" t="s">
        <v>7</v>
      </c>
      <c r="C60" s="44" t="s">
        <v>353</v>
      </c>
      <c r="D60" s="44" t="s">
        <v>14</v>
      </c>
      <c r="F60" s="44" t="s">
        <v>324</v>
      </c>
      <c r="G60" s="45">
        <v>1</v>
      </c>
      <c r="H60" s="44" t="s">
        <v>71</v>
      </c>
      <c r="I60" s="22">
        <v>2002</v>
      </c>
      <c r="J60" s="22"/>
      <c r="K60" s="44" t="s">
        <v>226</v>
      </c>
      <c r="N60" s="15">
        <v>1</v>
      </c>
      <c r="O60" s="15">
        <v>225</v>
      </c>
      <c r="P60" s="42">
        <v>1</v>
      </c>
      <c r="Q60" s="15">
        <v>1</v>
      </c>
      <c r="R60" s="21">
        <v>225</v>
      </c>
      <c r="S60" s="47" t="s">
        <v>603</v>
      </c>
      <c r="T60" s="36"/>
      <c r="U60" s="36">
        <v>1</v>
      </c>
      <c r="V60" s="68"/>
      <c r="W60" s="44" t="s">
        <v>4</v>
      </c>
    </row>
    <row r="61" spans="2:24" s="44" customFormat="1" x14ac:dyDescent="0.35">
      <c r="B61" s="44" t="s">
        <v>7</v>
      </c>
      <c r="C61" s="44" t="s">
        <v>353</v>
      </c>
      <c r="D61" s="44" t="s">
        <v>14</v>
      </c>
      <c r="F61" s="44" t="s">
        <v>283</v>
      </c>
      <c r="G61" s="45">
        <v>1</v>
      </c>
      <c r="H61" s="44" t="s">
        <v>71</v>
      </c>
      <c r="I61" s="22" t="s">
        <v>185</v>
      </c>
      <c r="J61" s="22"/>
      <c r="K61" s="44" t="s">
        <v>226</v>
      </c>
      <c r="N61" s="15">
        <v>1</v>
      </c>
      <c r="O61" s="15">
        <v>660</v>
      </c>
      <c r="P61" s="57">
        <v>0.2</v>
      </c>
      <c r="Q61" s="15">
        <v>0.2</v>
      </c>
      <c r="R61" s="21">
        <v>132</v>
      </c>
      <c r="S61" s="47" t="s">
        <v>12</v>
      </c>
      <c r="T61" s="36"/>
      <c r="U61" s="36"/>
      <c r="V61" s="44" t="s">
        <v>128</v>
      </c>
      <c r="W61" s="44" t="s">
        <v>4</v>
      </c>
    </row>
    <row r="62" spans="2:24" s="44" customFormat="1" x14ac:dyDescent="0.35">
      <c r="B62" s="44" t="s">
        <v>7</v>
      </c>
      <c r="C62" s="44" t="s">
        <v>353</v>
      </c>
      <c r="D62" s="44" t="s">
        <v>200</v>
      </c>
      <c r="F62" s="44" t="s">
        <v>508</v>
      </c>
      <c r="G62" s="45">
        <v>1</v>
      </c>
      <c r="H62" s="44" t="s">
        <v>71</v>
      </c>
      <c r="I62" s="22">
        <v>2021</v>
      </c>
      <c r="J62" s="22"/>
      <c r="K62" s="44" t="s">
        <v>400</v>
      </c>
      <c r="M62" s="44" t="s">
        <v>610</v>
      </c>
      <c r="N62" s="15">
        <v>3</v>
      </c>
      <c r="O62" s="15">
        <v>7050</v>
      </c>
      <c r="P62" s="63" t="s">
        <v>12</v>
      </c>
      <c r="Q62" s="15"/>
      <c r="R62" s="21"/>
      <c r="S62" s="47" t="s">
        <v>604</v>
      </c>
      <c r="T62" s="36">
        <v>0.5</v>
      </c>
      <c r="U62" s="36">
        <v>0.5</v>
      </c>
      <c r="V62" s="44" t="s">
        <v>758</v>
      </c>
      <c r="W62" s="44" t="s">
        <v>4</v>
      </c>
      <c r="X62" s="44" t="s">
        <v>483</v>
      </c>
    </row>
    <row r="63" spans="2:24" s="44" customFormat="1" x14ac:dyDescent="0.35">
      <c r="B63" s="44" t="s">
        <v>7</v>
      </c>
      <c r="C63" s="44" t="s">
        <v>353</v>
      </c>
      <c r="D63" s="44" t="s">
        <v>35</v>
      </c>
      <c r="F63" s="44" t="s">
        <v>586</v>
      </c>
      <c r="G63" s="45">
        <v>1</v>
      </c>
      <c r="H63" s="44" t="s">
        <v>71</v>
      </c>
      <c r="I63" s="22" t="s">
        <v>185</v>
      </c>
      <c r="J63" s="22"/>
      <c r="K63" s="44" t="s">
        <v>67</v>
      </c>
      <c r="N63" s="15">
        <v>2</v>
      </c>
      <c r="O63" s="15">
        <v>4600</v>
      </c>
      <c r="P63" s="42">
        <v>1</v>
      </c>
      <c r="Q63" s="15">
        <v>2</v>
      </c>
      <c r="R63" s="21">
        <v>4600</v>
      </c>
      <c r="S63" s="47" t="s">
        <v>603</v>
      </c>
      <c r="T63" s="36"/>
      <c r="U63" s="36">
        <v>1</v>
      </c>
      <c r="W63" s="44" t="s">
        <v>4</v>
      </c>
    </row>
    <row r="64" spans="2:24" s="44" customFormat="1" x14ac:dyDescent="0.35">
      <c r="B64" s="44" t="s">
        <v>7</v>
      </c>
      <c r="C64" s="44" t="s">
        <v>353</v>
      </c>
      <c r="D64" s="44" t="s">
        <v>217</v>
      </c>
      <c r="F64" s="44" t="s">
        <v>642</v>
      </c>
      <c r="G64" s="45">
        <v>1</v>
      </c>
      <c r="H64" s="44" t="s">
        <v>71</v>
      </c>
      <c r="I64" s="74">
        <v>1988</v>
      </c>
      <c r="J64" s="74"/>
      <c r="K64" s="44" t="s">
        <v>313</v>
      </c>
      <c r="N64" s="15">
        <v>4</v>
      </c>
      <c r="O64" s="15">
        <v>310</v>
      </c>
      <c r="P64" s="42">
        <v>1</v>
      </c>
      <c r="Q64" s="15">
        <v>4</v>
      </c>
      <c r="R64" s="21">
        <v>310</v>
      </c>
      <c r="S64" s="47" t="s">
        <v>603</v>
      </c>
      <c r="T64" s="36"/>
      <c r="U64" s="36">
        <v>1</v>
      </c>
      <c r="V64" s="75"/>
      <c r="W64" s="44" t="s">
        <v>4</v>
      </c>
      <c r="X64" s="49"/>
    </row>
    <row r="65" spans="2:25" s="44" customFormat="1" x14ac:dyDescent="0.35">
      <c r="B65" s="44" t="s">
        <v>7</v>
      </c>
      <c r="C65" s="44" t="s">
        <v>353</v>
      </c>
      <c r="D65" s="44" t="s">
        <v>217</v>
      </c>
      <c r="F65" s="44" t="s">
        <v>708</v>
      </c>
      <c r="G65" s="45">
        <v>7</v>
      </c>
      <c r="H65" s="44" t="s">
        <v>596</v>
      </c>
      <c r="I65" s="22">
        <v>2019</v>
      </c>
      <c r="J65" s="22"/>
      <c r="K65" s="44" t="s">
        <v>313</v>
      </c>
      <c r="N65" s="15">
        <v>-2</v>
      </c>
      <c r="O65" s="15">
        <v>-160</v>
      </c>
      <c r="P65" s="42">
        <v>1</v>
      </c>
      <c r="Q65" s="15">
        <v>-2</v>
      </c>
      <c r="R65" s="21">
        <v>-160</v>
      </c>
      <c r="S65" s="47" t="s">
        <v>603</v>
      </c>
      <c r="T65" s="36"/>
      <c r="U65" s="36">
        <v>1</v>
      </c>
      <c r="V65" s="75"/>
      <c r="X65" s="49"/>
    </row>
    <row r="66" spans="2:25" s="44" customFormat="1" x14ac:dyDescent="0.35">
      <c r="B66" s="49" t="s">
        <v>7</v>
      </c>
      <c r="C66" s="44" t="s">
        <v>353</v>
      </c>
      <c r="D66" s="44" t="s">
        <v>217</v>
      </c>
      <c r="E66" s="44" t="s">
        <v>399</v>
      </c>
      <c r="F66" s="44" t="s">
        <v>335</v>
      </c>
      <c r="G66" s="73">
        <v>1</v>
      </c>
      <c r="H66" s="80" t="s">
        <v>71</v>
      </c>
      <c r="I66" s="22">
        <v>2019</v>
      </c>
      <c r="J66" s="74"/>
      <c r="K66" s="44" t="s">
        <v>313</v>
      </c>
      <c r="L66" s="44" t="s">
        <v>337</v>
      </c>
      <c r="N66" s="15">
        <v>5</v>
      </c>
      <c r="O66" s="15">
        <v>11750</v>
      </c>
      <c r="P66" s="42">
        <v>0.12</v>
      </c>
      <c r="Q66" s="15">
        <v>0.6</v>
      </c>
      <c r="R66" s="21">
        <v>1410</v>
      </c>
      <c r="S66" s="47" t="s">
        <v>12</v>
      </c>
      <c r="T66" s="36"/>
      <c r="U66" s="36"/>
      <c r="V66" s="75"/>
      <c r="W66" s="44" t="s">
        <v>4</v>
      </c>
      <c r="X66" s="49"/>
    </row>
    <row r="67" spans="2:25" s="44" customFormat="1" x14ac:dyDescent="0.35">
      <c r="B67" s="49" t="s">
        <v>7</v>
      </c>
      <c r="C67" s="44" t="s">
        <v>353</v>
      </c>
      <c r="D67" s="44" t="s">
        <v>217</v>
      </c>
      <c r="E67" s="44" t="s">
        <v>179</v>
      </c>
      <c r="F67" s="44" t="s">
        <v>643</v>
      </c>
      <c r="G67" s="73">
        <v>1</v>
      </c>
      <c r="H67" s="44" t="s">
        <v>71</v>
      </c>
      <c r="I67" s="22">
        <v>2006</v>
      </c>
      <c r="J67" s="74"/>
      <c r="K67" s="44" t="s">
        <v>313</v>
      </c>
      <c r="N67" s="15">
        <v>3</v>
      </c>
      <c r="O67" s="15">
        <v>850</v>
      </c>
      <c r="P67" s="42">
        <v>0.1</v>
      </c>
      <c r="Q67" s="15">
        <v>0.30000000000000004</v>
      </c>
      <c r="R67" s="21">
        <v>85</v>
      </c>
      <c r="S67" s="47" t="s">
        <v>12</v>
      </c>
      <c r="T67" s="36"/>
      <c r="U67" s="36"/>
      <c r="V67" s="75"/>
      <c r="W67" s="44" t="s">
        <v>4</v>
      </c>
      <c r="X67" s="49"/>
    </row>
    <row r="68" spans="2:25" s="44" customFormat="1" x14ac:dyDescent="0.35">
      <c r="B68" s="44" t="s">
        <v>7</v>
      </c>
      <c r="C68" s="44" t="s">
        <v>353</v>
      </c>
      <c r="D68" s="44" t="s">
        <v>253</v>
      </c>
      <c r="E68" s="44" t="s">
        <v>126</v>
      </c>
      <c r="F68" s="44" t="s">
        <v>159</v>
      </c>
      <c r="G68" s="45">
        <v>1</v>
      </c>
      <c r="H68" s="44" t="s">
        <v>71</v>
      </c>
      <c r="I68" s="22" t="s">
        <v>185</v>
      </c>
      <c r="J68" s="22"/>
      <c r="K68" s="44" t="s">
        <v>62</v>
      </c>
      <c r="M68" s="44" t="s">
        <v>13</v>
      </c>
      <c r="N68" s="15">
        <v>5</v>
      </c>
      <c r="O68" s="15">
        <v>4250</v>
      </c>
      <c r="P68" s="57">
        <v>0.5</v>
      </c>
      <c r="Q68" s="15">
        <v>2.5</v>
      </c>
      <c r="R68" s="21">
        <v>2125</v>
      </c>
      <c r="S68" s="47" t="s">
        <v>603</v>
      </c>
      <c r="T68" s="36"/>
      <c r="U68" s="36"/>
      <c r="V68" s="44" t="s">
        <v>65</v>
      </c>
      <c r="W68" s="44" t="s">
        <v>4</v>
      </c>
      <c r="X68" s="44" t="s">
        <v>63</v>
      </c>
    </row>
    <row r="69" spans="2:25" s="44" customFormat="1" x14ac:dyDescent="0.35">
      <c r="B69" s="44" t="s">
        <v>7</v>
      </c>
      <c r="C69" s="44" t="s">
        <v>353</v>
      </c>
      <c r="D69" s="44" t="s">
        <v>253</v>
      </c>
      <c r="E69" s="44" t="s">
        <v>252</v>
      </c>
      <c r="F69" s="44" t="s">
        <v>592</v>
      </c>
      <c r="G69" s="45">
        <v>1</v>
      </c>
      <c r="H69" s="44" t="s">
        <v>71</v>
      </c>
      <c r="I69" s="22">
        <v>2019</v>
      </c>
      <c r="J69" s="22"/>
      <c r="K69" s="44" t="s">
        <v>62</v>
      </c>
      <c r="N69" s="15">
        <v>1</v>
      </c>
      <c r="O69" s="15">
        <v>-75</v>
      </c>
      <c r="P69" s="57">
        <v>1</v>
      </c>
      <c r="Q69" s="15">
        <v>1</v>
      </c>
      <c r="R69" s="21">
        <v>-75</v>
      </c>
      <c r="S69" s="47" t="s">
        <v>603</v>
      </c>
      <c r="T69" s="36"/>
      <c r="U69" s="36">
        <v>1</v>
      </c>
      <c r="W69" s="44" t="s">
        <v>4</v>
      </c>
      <c r="X69" s="44" t="s">
        <v>64</v>
      </c>
    </row>
    <row r="70" spans="2:25" s="44" customFormat="1" x14ac:dyDescent="0.35">
      <c r="B70" s="44" t="s">
        <v>7</v>
      </c>
      <c r="C70" s="44" t="s">
        <v>353</v>
      </c>
      <c r="D70" s="44" t="s">
        <v>253</v>
      </c>
      <c r="E70" s="44" t="s">
        <v>252</v>
      </c>
      <c r="F70" s="44" t="s">
        <v>590</v>
      </c>
      <c r="G70" s="45">
        <v>1</v>
      </c>
      <c r="H70" s="44" t="s">
        <v>71</v>
      </c>
      <c r="I70" s="22" t="s">
        <v>185</v>
      </c>
      <c r="J70" s="22"/>
      <c r="K70" s="44" t="s">
        <v>62</v>
      </c>
      <c r="N70" s="15">
        <v>7</v>
      </c>
      <c r="O70" s="15">
        <v>555</v>
      </c>
      <c r="P70" s="57">
        <v>1</v>
      </c>
      <c r="Q70" s="15">
        <v>7</v>
      </c>
      <c r="R70" s="21">
        <v>555</v>
      </c>
      <c r="S70" s="47" t="s">
        <v>603</v>
      </c>
      <c r="T70" s="36"/>
      <c r="U70" s="36">
        <v>1</v>
      </c>
      <c r="W70" s="44" t="s">
        <v>4</v>
      </c>
      <c r="X70" s="44" t="s">
        <v>64</v>
      </c>
    </row>
    <row r="71" spans="2:25" s="44" customFormat="1" x14ac:dyDescent="0.35">
      <c r="B71" s="44" t="s">
        <v>7</v>
      </c>
      <c r="C71" s="44" t="s">
        <v>353</v>
      </c>
      <c r="D71" s="44" t="s">
        <v>253</v>
      </c>
      <c r="E71" s="44" t="s">
        <v>113</v>
      </c>
      <c r="F71" s="44" t="s">
        <v>439</v>
      </c>
      <c r="G71" s="45">
        <v>1</v>
      </c>
      <c r="H71" s="44" t="s">
        <v>71</v>
      </c>
      <c r="I71" s="22">
        <v>2013</v>
      </c>
      <c r="J71" s="22"/>
      <c r="K71" s="44" t="s">
        <v>331</v>
      </c>
      <c r="L71" s="44" t="s">
        <v>272</v>
      </c>
      <c r="N71" s="15">
        <v>1</v>
      </c>
      <c r="O71" s="15">
        <v>850</v>
      </c>
      <c r="P71" s="42">
        <v>1</v>
      </c>
      <c r="Q71" s="15">
        <v>1</v>
      </c>
      <c r="R71" s="21">
        <v>850</v>
      </c>
      <c r="S71" s="47" t="s">
        <v>603</v>
      </c>
      <c r="T71" s="66"/>
      <c r="U71" s="36">
        <v>1</v>
      </c>
      <c r="W71" s="44" t="s">
        <v>4</v>
      </c>
      <c r="X71" s="44" t="s">
        <v>63</v>
      </c>
      <c r="Y71" s="44" t="s">
        <v>134</v>
      </c>
    </row>
    <row r="72" spans="2:25" s="44" customFormat="1" x14ac:dyDescent="0.35">
      <c r="B72" s="44" t="s">
        <v>7</v>
      </c>
      <c r="C72" s="44" t="s">
        <v>353</v>
      </c>
      <c r="D72" s="44" t="s">
        <v>253</v>
      </c>
      <c r="E72" s="44" t="s">
        <v>113</v>
      </c>
      <c r="F72" s="44" t="s">
        <v>438</v>
      </c>
      <c r="G72" s="45">
        <v>1</v>
      </c>
      <c r="H72" s="44" t="s">
        <v>71</v>
      </c>
      <c r="I72" s="22">
        <v>2013</v>
      </c>
      <c r="J72" s="22"/>
      <c r="K72" s="44" t="s">
        <v>331</v>
      </c>
      <c r="L72" s="44" t="s">
        <v>272</v>
      </c>
      <c r="N72" s="15">
        <v>1</v>
      </c>
      <c r="O72" s="15">
        <v>850</v>
      </c>
      <c r="P72" s="42">
        <v>1</v>
      </c>
      <c r="Q72" s="15">
        <v>1</v>
      </c>
      <c r="R72" s="21">
        <v>850</v>
      </c>
      <c r="S72" s="47" t="s">
        <v>603</v>
      </c>
      <c r="T72" s="66"/>
      <c r="U72" s="36">
        <v>1</v>
      </c>
      <c r="W72" s="44" t="s">
        <v>4</v>
      </c>
      <c r="X72" s="44" t="s">
        <v>63</v>
      </c>
      <c r="Y72" s="44" t="s">
        <v>136</v>
      </c>
    </row>
    <row r="73" spans="2:25" s="44" customFormat="1" x14ac:dyDescent="0.35">
      <c r="B73" s="44" t="s">
        <v>7</v>
      </c>
      <c r="C73" s="44" t="s">
        <v>353</v>
      </c>
      <c r="D73" s="44" t="s">
        <v>253</v>
      </c>
      <c r="E73" s="44" t="s">
        <v>113</v>
      </c>
      <c r="F73" s="44" t="s">
        <v>443</v>
      </c>
      <c r="G73" s="45">
        <v>1</v>
      </c>
      <c r="H73" s="44" t="s">
        <v>71</v>
      </c>
      <c r="I73" s="22">
        <v>2013</v>
      </c>
      <c r="J73" s="22"/>
      <c r="K73" s="44" t="s">
        <v>331</v>
      </c>
      <c r="L73" s="44" t="s">
        <v>272</v>
      </c>
      <c r="N73" s="15">
        <v>1</v>
      </c>
      <c r="O73" s="15">
        <v>850</v>
      </c>
      <c r="P73" s="42">
        <v>1</v>
      </c>
      <c r="Q73" s="15">
        <v>1</v>
      </c>
      <c r="R73" s="21">
        <v>850</v>
      </c>
      <c r="S73" s="47" t="s">
        <v>603</v>
      </c>
      <c r="T73" s="66"/>
      <c r="U73" s="36">
        <v>1</v>
      </c>
      <c r="W73" s="44" t="s">
        <v>4</v>
      </c>
      <c r="X73" s="44" t="s">
        <v>63</v>
      </c>
      <c r="Y73" s="44" t="s">
        <v>135</v>
      </c>
    </row>
    <row r="74" spans="2:25" s="44" customFormat="1" x14ac:dyDescent="0.35">
      <c r="B74" s="44" t="s">
        <v>7</v>
      </c>
      <c r="C74" s="44" t="s">
        <v>353</v>
      </c>
      <c r="D74" s="44" t="s">
        <v>253</v>
      </c>
      <c r="E74" s="44" t="s">
        <v>113</v>
      </c>
      <c r="F74" s="44" t="s">
        <v>437</v>
      </c>
      <c r="G74" s="45">
        <v>1</v>
      </c>
      <c r="H74" s="44" t="s">
        <v>71</v>
      </c>
      <c r="I74" s="22">
        <v>2014</v>
      </c>
      <c r="J74" s="22"/>
      <c r="K74" s="44" t="s">
        <v>331</v>
      </c>
      <c r="L74" s="44" t="s">
        <v>272</v>
      </c>
      <c r="N74" s="15">
        <v>1</v>
      </c>
      <c r="O74" s="15">
        <v>850</v>
      </c>
      <c r="P74" s="42">
        <v>1</v>
      </c>
      <c r="Q74" s="15">
        <v>1</v>
      </c>
      <c r="R74" s="21">
        <v>850</v>
      </c>
      <c r="S74" s="47" t="s">
        <v>603</v>
      </c>
      <c r="T74" s="66"/>
      <c r="U74" s="36">
        <v>1</v>
      </c>
      <c r="W74" s="44" t="s">
        <v>4</v>
      </c>
      <c r="X74" s="44" t="s">
        <v>63</v>
      </c>
      <c r="Y74" s="44" t="s">
        <v>133</v>
      </c>
    </row>
    <row r="75" spans="2:25" s="44" customFormat="1" x14ac:dyDescent="0.35">
      <c r="B75" s="44" t="s">
        <v>7</v>
      </c>
      <c r="C75" s="44" t="s">
        <v>354</v>
      </c>
      <c r="D75" s="44" t="s">
        <v>54</v>
      </c>
      <c r="F75" s="44" t="s">
        <v>288</v>
      </c>
      <c r="G75" s="45">
        <v>1</v>
      </c>
      <c r="H75" s="44" t="s">
        <v>71</v>
      </c>
      <c r="I75" s="22">
        <v>1993</v>
      </c>
      <c r="J75" s="22"/>
      <c r="K75" s="44" t="s">
        <v>55</v>
      </c>
      <c r="N75" s="15">
        <v>1</v>
      </c>
      <c r="O75" s="15">
        <v>250</v>
      </c>
      <c r="P75" s="57">
        <v>1</v>
      </c>
      <c r="Q75" s="15">
        <v>1</v>
      </c>
      <c r="R75" s="21">
        <v>250</v>
      </c>
      <c r="S75" s="47" t="s">
        <v>603</v>
      </c>
      <c r="T75" s="66"/>
      <c r="U75" s="36">
        <v>1</v>
      </c>
      <c r="W75" s="44" t="s">
        <v>4</v>
      </c>
    </row>
    <row r="76" spans="2:25" s="44" customFormat="1" x14ac:dyDescent="0.35">
      <c r="B76" s="44" t="s">
        <v>7</v>
      </c>
      <c r="C76" s="44" t="s">
        <v>354</v>
      </c>
      <c r="D76" s="44" t="s">
        <v>54</v>
      </c>
      <c r="F76" s="44" t="s">
        <v>289</v>
      </c>
      <c r="G76" s="45">
        <v>1</v>
      </c>
      <c r="H76" s="44" t="s">
        <v>71</v>
      </c>
      <c r="I76" s="22">
        <v>2013</v>
      </c>
      <c r="J76" s="22"/>
      <c r="K76" s="44" t="s">
        <v>55</v>
      </c>
      <c r="N76" s="15">
        <v>1</v>
      </c>
      <c r="O76" s="15">
        <v>2300</v>
      </c>
      <c r="P76" s="57">
        <v>1</v>
      </c>
      <c r="Q76" s="15">
        <v>1</v>
      </c>
      <c r="R76" s="21">
        <v>2300</v>
      </c>
      <c r="S76" s="47" t="s">
        <v>603</v>
      </c>
      <c r="T76" s="66"/>
      <c r="U76" s="36">
        <v>1</v>
      </c>
      <c r="W76" s="44" t="s">
        <v>4</v>
      </c>
    </row>
    <row r="77" spans="2:25" s="44" customFormat="1" x14ac:dyDescent="0.35">
      <c r="B77" s="44" t="s">
        <v>7</v>
      </c>
      <c r="C77" s="44" t="s">
        <v>354</v>
      </c>
      <c r="D77" s="44" t="s">
        <v>54</v>
      </c>
      <c r="F77" s="44" t="s">
        <v>422</v>
      </c>
      <c r="G77" s="45">
        <v>1</v>
      </c>
      <c r="H77" s="44" t="s">
        <v>71</v>
      </c>
      <c r="I77" s="22">
        <v>2013</v>
      </c>
      <c r="J77" s="22"/>
      <c r="K77" s="44" t="s">
        <v>55</v>
      </c>
      <c r="N77" s="15">
        <v>1</v>
      </c>
      <c r="O77" s="15">
        <v>2300</v>
      </c>
      <c r="P77" s="57">
        <v>1</v>
      </c>
      <c r="Q77" s="15">
        <v>1</v>
      </c>
      <c r="R77" s="21">
        <v>2300</v>
      </c>
      <c r="S77" s="47" t="s">
        <v>603</v>
      </c>
      <c r="T77" s="66"/>
      <c r="U77" s="36">
        <v>1</v>
      </c>
      <c r="W77" s="44" t="s">
        <v>4</v>
      </c>
    </row>
    <row r="78" spans="2:25" s="44" customFormat="1" x14ac:dyDescent="0.35">
      <c r="B78" s="44" t="s">
        <v>7</v>
      </c>
      <c r="C78" s="44" t="s">
        <v>354</v>
      </c>
      <c r="D78" s="44" t="s">
        <v>464</v>
      </c>
      <c r="E78" s="44" t="s">
        <v>123</v>
      </c>
      <c r="F78" s="44" t="s">
        <v>285</v>
      </c>
      <c r="G78" s="45">
        <v>1</v>
      </c>
      <c r="H78" s="44" t="s">
        <v>71</v>
      </c>
      <c r="I78" s="22" t="s">
        <v>185</v>
      </c>
      <c r="J78" s="22"/>
      <c r="K78" s="44" t="s">
        <v>66</v>
      </c>
      <c r="N78" s="15">
        <v>1</v>
      </c>
      <c r="O78" s="15">
        <v>2000</v>
      </c>
      <c r="P78" s="42">
        <v>1</v>
      </c>
      <c r="Q78" s="15">
        <v>1</v>
      </c>
      <c r="R78" s="21">
        <v>2000</v>
      </c>
      <c r="S78" s="47" t="s">
        <v>603</v>
      </c>
      <c r="T78" s="36"/>
      <c r="U78" s="36">
        <v>1</v>
      </c>
      <c r="W78" s="44" t="s">
        <v>4</v>
      </c>
    </row>
    <row r="79" spans="2:25" s="44" customFormat="1" x14ac:dyDescent="0.35">
      <c r="B79" s="44" t="s">
        <v>7</v>
      </c>
      <c r="C79" s="44" t="s">
        <v>354</v>
      </c>
      <c r="D79" s="44" t="s">
        <v>257</v>
      </c>
      <c r="E79" s="44" t="s">
        <v>258</v>
      </c>
      <c r="F79" s="44" t="s">
        <v>537</v>
      </c>
      <c r="G79" s="45">
        <v>1</v>
      </c>
      <c r="H79" s="44" t="s">
        <v>71</v>
      </c>
      <c r="I79" s="22" t="s">
        <v>185</v>
      </c>
      <c r="J79" s="22"/>
      <c r="K79" s="44" t="s">
        <v>96</v>
      </c>
      <c r="N79" s="15">
        <v>1</v>
      </c>
      <c r="O79" s="15">
        <v>80</v>
      </c>
      <c r="P79" s="42">
        <v>1</v>
      </c>
      <c r="Q79" s="15">
        <v>1</v>
      </c>
      <c r="R79" s="21">
        <v>80</v>
      </c>
      <c r="S79" s="47" t="s">
        <v>603</v>
      </c>
      <c r="T79" s="36"/>
      <c r="U79" s="36">
        <v>1</v>
      </c>
      <c r="W79" s="44" t="s">
        <v>4</v>
      </c>
    </row>
    <row r="80" spans="2:25" s="44" customFormat="1" x14ac:dyDescent="0.35">
      <c r="B80" s="44" t="s">
        <v>15</v>
      </c>
      <c r="C80" s="44" t="s">
        <v>360</v>
      </c>
      <c r="D80" s="44" t="s">
        <v>89</v>
      </c>
      <c r="E80" s="44" t="s">
        <v>318</v>
      </c>
      <c r="F80" s="44" t="s">
        <v>729</v>
      </c>
      <c r="G80" s="45">
        <v>1</v>
      </c>
      <c r="H80" s="44" t="s">
        <v>71</v>
      </c>
      <c r="I80" s="22">
        <v>2021</v>
      </c>
      <c r="J80" s="65"/>
      <c r="K80" s="44" t="s">
        <v>317</v>
      </c>
      <c r="L80" s="44" t="s">
        <v>319</v>
      </c>
      <c r="N80" s="15">
        <v>2</v>
      </c>
      <c r="O80" s="15">
        <v>8400</v>
      </c>
      <c r="P80" s="42">
        <v>1</v>
      </c>
      <c r="Q80" s="15">
        <v>2</v>
      </c>
      <c r="R80" s="21">
        <v>8400</v>
      </c>
      <c r="S80" s="47" t="s">
        <v>604</v>
      </c>
      <c r="T80" s="36">
        <v>0</v>
      </c>
      <c r="U80" s="36">
        <v>1</v>
      </c>
      <c r="V80" s="44" t="s">
        <v>759</v>
      </c>
      <c r="W80" s="44" t="s">
        <v>4</v>
      </c>
      <c r="X80" s="44" t="s">
        <v>158</v>
      </c>
    </row>
    <row r="81" spans="2:26" s="44" customFormat="1" x14ac:dyDescent="0.35">
      <c r="B81" s="44" t="s">
        <v>15</v>
      </c>
      <c r="C81" s="44" t="s">
        <v>360</v>
      </c>
      <c r="D81" s="44" t="s">
        <v>77</v>
      </c>
      <c r="F81" s="44" t="s">
        <v>76</v>
      </c>
      <c r="G81" s="45">
        <v>1</v>
      </c>
      <c r="H81" s="44" t="s">
        <v>71</v>
      </c>
      <c r="I81" s="22">
        <v>2015</v>
      </c>
      <c r="J81" s="22"/>
      <c r="K81" s="44" t="s">
        <v>178</v>
      </c>
      <c r="M81" s="44" t="s">
        <v>615</v>
      </c>
      <c r="N81" s="15">
        <v>2</v>
      </c>
      <c r="O81" s="15">
        <v>4700</v>
      </c>
      <c r="P81" s="57">
        <v>0.25</v>
      </c>
      <c r="Q81" s="15">
        <v>0.5</v>
      </c>
      <c r="R81" s="21">
        <v>1175</v>
      </c>
      <c r="S81" s="47" t="s">
        <v>603</v>
      </c>
      <c r="T81" s="36"/>
      <c r="U81" s="36"/>
      <c r="W81" s="44" t="s">
        <v>4</v>
      </c>
      <c r="X81" s="44" t="s">
        <v>78</v>
      </c>
    </row>
    <row r="82" spans="2:26" s="44" customFormat="1" x14ac:dyDescent="0.35">
      <c r="B82" s="44" t="s">
        <v>15</v>
      </c>
      <c r="C82" s="44" t="s">
        <v>360</v>
      </c>
      <c r="D82" s="44" t="s">
        <v>305</v>
      </c>
      <c r="F82" s="44" t="s">
        <v>495</v>
      </c>
      <c r="G82" s="45">
        <v>2</v>
      </c>
      <c r="H82" s="44" t="s">
        <v>475</v>
      </c>
      <c r="I82" s="22">
        <v>2023</v>
      </c>
      <c r="J82" s="22"/>
      <c r="K82" s="44" t="s">
        <v>415</v>
      </c>
      <c r="M82" s="44" t="s">
        <v>416</v>
      </c>
      <c r="N82" s="15">
        <v>3</v>
      </c>
      <c r="O82" s="15">
        <v>12900</v>
      </c>
      <c r="P82" s="57">
        <v>0.8</v>
      </c>
      <c r="Q82" s="15">
        <v>2.4000000000000004</v>
      </c>
      <c r="R82" s="21">
        <v>10320</v>
      </c>
      <c r="S82" s="39" t="s">
        <v>604</v>
      </c>
      <c r="T82" s="36">
        <v>0.2</v>
      </c>
      <c r="U82" s="36">
        <v>1</v>
      </c>
      <c r="V82" s="44" t="s">
        <v>709</v>
      </c>
      <c r="W82" s="44" t="s">
        <v>4</v>
      </c>
      <c r="Y82" s="44" t="s">
        <v>650</v>
      </c>
    </row>
    <row r="83" spans="2:26" s="44" customFormat="1" x14ac:dyDescent="0.35">
      <c r="B83" s="44" t="s">
        <v>15</v>
      </c>
      <c r="C83" s="44" t="s">
        <v>360</v>
      </c>
      <c r="D83" s="44" t="s">
        <v>305</v>
      </c>
      <c r="E83" s="44" t="s">
        <v>306</v>
      </c>
      <c r="F83" s="44" t="s">
        <v>441</v>
      </c>
      <c r="G83" s="45">
        <v>1</v>
      </c>
      <c r="H83" s="44" t="s">
        <v>71</v>
      </c>
      <c r="I83" s="22">
        <v>2019</v>
      </c>
      <c r="J83" s="22"/>
      <c r="K83" s="44" t="s">
        <v>331</v>
      </c>
      <c r="L83" s="44" t="s">
        <v>272</v>
      </c>
      <c r="N83" s="15">
        <v>3</v>
      </c>
      <c r="O83" s="15">
        <v>6900</v>
      </c>
      <c r="P83" s="42">
        <v>0.33333333333333331</v>
      </c>
      <c r="Q83" s="15">
        <v>1</v>
      </c>
      <c r="R83" s="21">
        <v>2300</v>
      </c>
      <c r="S83" s="47" t="s">
        <v>603</v>
      </c>
      <c r="T83" s="36"/>
      <c r="U83" s="36"/>
      <c r="W83" s="44" t="s">
        <v>4</v>
      </c>
    </row>
    <row r="84" spans="2:26" s="44" customFormat="1" x14ac:dyDescent="0.35">
      <c r="B84" s="44" t="s">
        <v>20</v>
      </c>
      <c r="C84" s="44" t="s">
        <v>597</v>
      </c>
      <c r="D84" s="44" t="s">
        <v>199</v>
      </c>
      <c r="E84" s="44" t="s">
        <v>94</v>
      </c>
      <c r="F84" s="44" t="s">
        <v>282</v>
      </c>
      <c r="G84" s="45">
        <v>1</v>
      </c>
      <c r="H84" s="44" t="s">
        <v>71</v>
      </c>
      <c r="I84" s="22" t="s">
        <v>185</v>
      </c>
      <c r="J84" s="22"/>
      <c r="K84" s="44" t="s">
        <v>93</v>
      </c>
      <c r="N84" s="15"/>
      <c r="O84" s="15"/>
      <c r="P84" s="42">
        <v>1</v>
      </c>
      <c r="Q84" s="15"/>
      <c r="R84" s="21"/>
      <c r="S84" s="47" t="s">
        <v>603</v>
      </c>
      <c r="T84" s="36"/>
      <c r="U84" s="36">
        <v>1</v>
      </c>
      <c r="W84" s="44" t="s">
        <v>4</v>
      </c>
    </row>
    <row r="85" spans="2:26" s="44" customFormat="1" x14ac:dyDescent="0.35">
      <c r="B85" s="44" t="s">
        <v>20</v>
      </c>
      <c r="C85" s="44" t="s">
        <v>597</v>
      </c>
      <c r="D85" s="44" t="s">
        <v>20</v>
      </c>
      <c r="F85" s="44" t="s">
        <v>600</v>
      </c>
      <c r="G85" s="73">
        <v>1</v>
      </c>
      <c r="H85" s="44" t="s">
        <v>71</v>
      </c>
      <c r="I85" s="74">
        <v>2014</v>
      </c>
      <c r="J85" s="74"/>
      <c r="K85" s="44" t="s">
        <v>271</v>
      </c>
      <c r="M85" s="44" t="s">
        <v>13</v>
      </c>
      <c r="N85" s="15">
        <v>3</v>
      </c>
      <c r="O85" s="15">
        <v>6000</v>
      </c>
      <c r="P85" s="57">
        <v>0</v>
      </c>
      <c r="Q85" s="15" t="s">
        <v>108</v>
      </c>
      <c r="R85" s="21"/>
      <c r="S85" s="47" t="s">
        <v>603</v>
      </c>
      <c r="T85" s="36"/>
      <c r="U85" s="36"/>
      <c r="V85" s="15" t="s">
        <v>108</v>
      </c>
      <c r="W85" s="44" t="s">
        <v>4</v>
      </c>
      <c r="X85" s="44" t="s">
        <v>95</v>
      </c>
      <c r="Y85" s="82"/>
      <c r="Z85" s="82"/>
    </row>
    <row r="86" spans="2:26" s="44" customFormat="1" x14ac:dyDescent="0.35">
      <c r="B86" s="44" t="s">
        <v>33</v>
      </c>
      <c r="C86" s="44" t="s">
        <v>33</v>
      </c>
      <c r="D86" s="44" t="s">
        <v>458</v>
      </c>
      <c r="E86" s="44" t="s">
        <v>42</v>
      </c>
      <c r="F86" s="44" t="s">
        <v>52</v>
      </c>
      <c r="G86" s="45">
        <v>1</v>
      </c>
      <c r="H86" s="44" t="s">
        <v>71</v>
      </c>
      <c r="I86" s="22">
        <v>2016</v>
      </c>
      <c r="J86" s="22"/>
      <c r="K86" s="44" t="s">
        <v>34</v>
      </c>
      <c r="M86" s="44" t="s">
        <v>53</v>
      </c>
      <c r="N86" s="15">
        <v>1</v>
      </c>
      <c r="O86" s="15">
        <v>2000</v>
      </c>
      <c r="P86" s="57">
        <v>0.5</v>
      </c>
      <c r="Q86" s="15">
        <v>0.5</v>
      </c>
      <c r="R86" s="21">
        <v>1000</v>
      </c>
      <c r="S86" s="47" t="s">
        <v>603</v>
      </c>
      <c r="T86" s="36"/>
      <c r="U86" s="36"/>
      <c r="W86" s="44" t="s">
        <v>4</v>
      </c>
      <c r="Y86" s="77"/>
    </row>
    <row r="87" spans="2:26" s="44" customFormat="1" x14ac:dyDescent="0.35">
      <c r="B87" s="44" t="s">
        <v>33</v>
      </c>
      <c r="C87" s="44" t="s">
        <v>33</v>
      </c>
      <c r="D87" s="44" t="s">
        <v>458</v>
      </c>
      <c r="F87" s="44" t="s">
        <v>409</v>
      </c>
      <c r="G87" s="45">
        <v>1</v>
      </c>
      <c r="H87" s="44" t="s">
        <v>71</v>
      </c>
      <c r="I87" s="22">
        <v>2000</v>
      </c>
      <c r="J87" s="22"/>
      <c r="K87" s="44" t="s">
        <v>34</v>
      </c>
      <c r="N87" s="15">
        <v>2</v>
      </c>
      <c r="O87" s="15">
        <v>1320</v>
      </c>
      <c r="P87" s="57">
        <v>1</v>
      </c>
      <c r="Q87" s="15">
        <v>2</v>
      </c>
      <c r="R87" s="21">
        <v>1320</v>
      </c>
      <c r="S87" s="47" t="s">
        <v>603</v>
      </c>
      <c r="T87" s="36"/>
      <c r="U87" s="36">
        <v>1</v>
      </c>
      <c r="W87" s="44" t="s">
        <v>4</v>
      </c>
    </row>
    <row r="88" spans="2:26" s="44" customFormat="1" x14ac:dyDescent="0.35">
      <c r="B88" s="44" t="s">
        <v>33</v>
      </c>
      <c r="C88" s="44" t="s">
        <v>33</v>
      </c>
      <c r="D88" s="44" t="s">
        <v>458</v>
      </c>
      <c r="E88" s="44" t="s">
        <v>42</v>
      </c>
      <c r="F88" s="44" t="s">
        <v>37</v>
      </c>
      <c r="G88" s="45">
        <v>1</v>
      </c>
      <c r="H88" s="44" t="s">
        <v>71</v>
      </c>
      <c r="I88" s="22">
        <v>2004</v>
      </c>
      <c r="J88" s="22"/>
      <c r="K88" s="44" t="s">
        <v>34</v>
      </c>
      <c r="N88" s="15">
        <v>2</v>
      </c>
      <c r="O88" s="15">
        <v>1800</v>
      </c>
      <c r="P88" s="57">
        <v>1</v>
      </c>
      <c r="Q88" s="15">
        <v>2</v>
      </c>
      <c r="R88" s="21">
        <v>1800</v>
      </c>
      <c r="S88" s="47" t="s">
        <v>603</v>
      </c>
      <c r="T88" s="36"/>
      <c r="U88" s="36">
        <v>1</v>
      </c>
      <c r="W88" s="44" t="s">
        <v>4</v>
      </c>
    </row>
    <row r="89" spans="2:26" s="44" customFormat="1" x14ac:dyDescent="0.35">
      <c r="B89" s="44" t="s">
        <v>33</v>
      </c>
      <c r="C89" s="44" t="s">
        <v>33</v>
      </c>
      <c r="D89" s="44" t="s">
        <v>458</v>
      </c>
      <c r="E89" s="44" t="s">
        <v>42</v>
      </c>
      <c r="F89" s="44" t="s">
        <v>406</v>
      </c>
      <c r="G89" s="45">
        <v>1</v>
      </c>
      <c r="H89" s="44" t="s">
        <v>71</v>
      </c>
      <c r="I89" s="22">
        <v>2008</v>
      </c>
      <c r="J89" s="22"/>
      <c r="K89" s="44" t="s">
        <v>34</v>
      </c>
      <c r="N89" s="15">
        <v>1</v>
      </c>
      <c r="O89" s="15">
        <v>900</v>
      </c>
      <c r="P89" s="57">
        <v>1</v>
      </c>
      <c r="Q89" s="15">
        <v>1</v>
      </c>
      <c r="R89" s="21">
        <v>900</v>
      </c>
      <c r="S89" s="47" t="s">
        <v>603</v>
      </c>
      <c r="T89" s="36"/>
      <c r="U89" s="36">
        <v>1</v>
      </c>
      <c r="W89" s="44" t="s">
        <v>4</v>
      </c>
    </row>
    <row r="90" spans="2:26" s="44" customFormat="1" x14ac:dyDescent="0.35">
      <c r="B90" s="44" t="s">
        <v>33</v>
      </c>
      <c r="C90" s="44" t="s">
        <v>33</v>
      </c>
      <c r="D90" s="44" t="s">
        <v>458</v>
      </c>
      <c r="F90" s="44" t="s">
        <v>487</v>
      </c>
      <c r="G90" s="45">
        <v>1</v>
      </c>
      <c r="H90" s="44" t="s">
        <v>71</v>
      </c>
      <c r="I90" s="22">
        <v>2015</v>
      </c>
      <c r="J90" s="22"/>
      <c r="K90" s="44" t="s">
        <v>34</v>
      </c>
      <c r="N90" s="15">
        <v>1</v>
      </c>
      <c r="O90" s="15">
        <v>2350</v>
      </c>
      <c r="P90" s="57">
        <v>1</v>
      </c>
      <c r="Q90" s="15">
        <v>1</v>
      </c>
      <c r="R90" s="21">
        <v>2350</v>
      </c>
      <c r="S90" s="47" t="s">
        <v>603</v>
      </c>
      <c r="T90" s="36"/>
      <c r="U90" s="36">
        <v>1</v>
      </c>
      <c r="W90" s="44" t="s">
        <v>4</v>
      </c>
    </row>
    <row r="91" spans="2:26" s="44" customFormat="1" x14ac:dyDescent="0.35">
      <c r="B91" s="44" t="s">
        <v>33</v>
      </c>
      <c r="C91" s="44" t="s">
        <v>33</v>
      </c>
      <c r="D91" s="44" t="s">
        <v>458</v>
      </c>
      <c r="E91" s="44" t="s">
        <v>42</v>
      </c>
      <c r="F91" s="44" t="s">
        <v>296</v>
      </c>
      <c r="G91" s="45">
        <v>1</v>
      </c>
      <c r="H91" s="44" t="s">
        <v>71</v>
      </c>
      <c r="I91" s="22">
        <v>2018</v>
      </c>
      <c r="J91" s="22"/>
      <c r="K91" s="44" t="s">
        <v>34</v>
      </c>
      <c r="N91" s="15">
        <v>1</v>
      </c>
      <c r="O91" s="15">
        <v>2300</v>
      </c>
      <c r="P91" s="57">
        <v>1</v>
      </c>
      <c r="Q91" s="15">
        <v>1</v>
      </c>
      <c r="R91" s="21">
        <v>2300</v>
      </c>
      <c r="S91" s="47" t="s">
        <v>603</v>
      </c>
      <c r="T91" s="36"/>
      <c r="U91" s="36">
        <v>1</v>
      </c>
      <c r="W91" s="44" t="s">
        <v>4</v>
      </c>
    </row>
    <row r="92" spans="2:26" s="44" customFormat="1" x14ac:dyDescent="0.35">
      <c r="B92" s="44" t="s">
        <v>33</v>
      </c>
      <c r="C92" s="44" t="s">
        <v>33</v>
      </c>
      <c r="D92" s="44" t="s">
        <v>458</v>
      </c>
      <c r="F92" s="44" t="s">
        <v>703</v>
      </c>
      <c r="G92" s="45">
        <v>7</v>
      </c>
      <c r="H92" s="44" t="s">
        <v>596</v>
      </c>
      <c r="I92" s="22">
        <v>2021</v>
      </c>
      <c r="J92" s="22"/>
      <c r="K92" s="44" t="s">
        <v>34</v>
      </c>
      <c r="N92" s="15">
        <v>-2</v>
      </c>
      <c r="O92" s="15">
        <v>-1320</v>
      </c>
      <c r="P92" s="57">
        <v>1</v>
      </c>
      <c r="Q92" s="15">
        <v>-2</v>
      </c>
      <c r="R92" s="21">
        <v>-1320</v>
      </c>
      <c r="S92" s="47" t="s">
        <v>603</v>
      </c>
      <c r="T92" s="36"/>
      <c r="U92" s="36">
        <v>1</v>
      </c>
    </row>
    <row r="93" spans="2:26" s="44" customFormat="1" x14ac:dyDescent="0.35">
      <c r="B93" s="44" t="s">
        <v>33</v>
      </c>
      <c r="C93" s="44" t="s">
        <v>33</v>
      </c>
      <c r="D93" s="44" t="s">
        <v>281</v>
      </c>
      <c r="E93" s="44" t="s">
        <v>41</v>
      </c>
      <c r="F93" s="44" t="s">
        <v>222</v>
      </c>
      <c r="G93" s="45">
        <v>1</v>
      </c>
      <c r="H93" s="44" t="s">
        <v>71</v>
      </c>
      <c r="I93" s="22">
        <v>1991</v>
      </c>
      <c r="J93" s="85"/>
      <c r="K93" s="44" t="s">
        <v>34</v>
      </c>
      <c r="N93" s="15">
        <v>1</v>
      </c>
      <c r="O93" s="15">
        <v>250</v>
      </c>
      <c r="P93" s="57">
        <v>1</v>
      </c>
      <c r="Q93" s="50">
        <v>1</v>
      </c>
      <c r="R93" s="21">
        <v>250</v>
      </c>
      <c r="S93" s="47" t="s">
        <v>603</v>
      </c>
      <c r="T93" s="36"/>
      <c r="U93" s="36">
        <v>1</v>
      </c>
      <c r="W93" s="44" t="s">
        <v>4</v>
      </c>
    </row>
    <row r="94" spans="2:26" s="44" customFormat="1" x14ac:dyDescent="0.35">
      <c r="B94" s="44" t="s">
        <v>33</v>
      </c>
      <c r="C94" s="44" t="s">
        <v>33</v>
      </c>
      <c r="D94" s="44" t="s">
        <v>281</v>
      </c>
      <c r="E94" s="44" t="s">
        <v>41</v>
      </c>
      <c r="F94" s="44" t="s">
        <v>701</v>
      </c>
      <c r="G94" s="45">
        <v>7</v>
      </c>
      <c r="H94" s="44" t="s">
        <v>596</v>
      </c>
      <c r="I94" s="22">
        <v>2017</v>
      </c>
      <c r="J94" s="85"/>
      <c r="K94" s="44" t="s">
        <v>34</v>
      </c>
      <c r="N94" s="15">
        <v>-1</v>
      </c>
      <c r="O94" s="15">
        <v>-250</v>
      </c>
      <c r="P94" s="57">
        <v>1</v>
      </c>
      <c r="Q94" s="50">
        <v>-1</v>
      </c>
      <c r="R94" s="21">
        <v>-250</v>
      </c>
      <c r="S94" s="47" t="s">
        <v>603</v>
      </c>
      <c r="T94" s="36"/>
      <c r="U94" s="36">
        <v>1</v>
      </c>
    </row>
    <row r="95" spans="2:26" s="44" customFormat="1" x14ac:dyDescent="0.35">
      <c r="B95" s="44" t="s">
        <v>33</v>
      </c>
      <c r="C95" s="44" t="s">
        <v>33</v>
      </c>
      <c r="D95" s="44" t="s">
        <v>46</v>
      </c>
      <c r="F95" s="44" t="s">
        <v>705</v>
      </c>
      <c r="G95" s="45">
        <v>1</v>
      </c>
      <c r="H95" s="44" t="s">
        <v>71</v>
      </c>
      <c r="I95" s="22">
        <v>2003</v>
      </c>
      <c r="J95" s="22"/>
      <c r="K95" s="44" t="s">
        <v>34</v>
      </c>
      <c r="L95" s="44" t="s">
        <v>300</v>
      </c>
      <c r="M95" s="44" t="s">
        <v>48</v>
      </c>
      <c r="N95" s="15">
        <v>10</v>
      </c>
      <c r="O95" s="15">
        <v>9000</v>
      </c>
      <c r="P95" s="57">
        <v>0.44</v>
      </c>
      <c r="Q95" s="15">
        <v>4.4000000000000004</v>
      </c>
      <c r="R95" s="21">
        <v>3960</v>
      </c>
      <c r="S95" s="47" t="s">
        <v>603</v>
      </c>
      <c r="T95" s="36"/>
      <c r="U95" s="36"/>
      <c r="W95" s="44" t="s">
        <v>4</v>
      </c>
    </row>
    <row r="96" spans="2:26" s="44" customFormat="1" x14ac:dyDescent="0.35">
      <c r="B96" s="44" t="s">
        <v>33</v>
      </c>
      <c r="C96" s="44" t="s">
        <v>33</v>
      </c>
      <c r="D96" s="44" t="s">
        <v>298</v>
      </c>
      <c r="E96" s="44" t="s">
        <v>45</v>
      </c>
      <c r="F96" s="44" t="s">
        <v>407</v>
      </c>
      <c r="G96" s="45">
        <v>1</v>
      </c>
      <c r="H96" s="44" t="s">
        <v>71</v>
      </c>
      <c r="I96" s="22">
        <v>2007</v>
      </c>
      <c r="J96" s="22"/>
      <c r="K96" s="44" t="s">
        <v>34</v>
      </c>
      <c r="M96" s="57" t="s">
        <v>511</v>
      </c>
      <c r="N96" s="15">
        <v>3</v>
      </c>
      <c r="O96" s="15">
        <v>9000</v>
      </c>
      <c r="P96" s="57">
        <v>0.5</v>
      </c>
      <c r="Q96" s="15">
        <v>1.5</v>
      </c>
      <c r="R96" s="21">
        <v>4500</v>
      </c>
      <c r="S96" s="47" t="s">
        <v>604</v>
      </c>
      <c r="T96" s="36">
        <v>0.5</v>
      </c>
      <c r="U96" s="36">
        <v>1</v>
      </c>
      <c r="V96" s="44" t="s">
        <v>129</v>
      </c>
      <c r="W96" s="44" t="s">
        <v>4</v>
      </c>
      <c r="X96" s="44" t="s">
        <v>47</v>
      </c>
    </row>
    <row r="97" spans="2:24" s="44" customFormat="1" x14ac:dyDescent="0.35">
      <c r="B97" s="44" t="s">
        <v>33</v>
      </c>
      <c r="C97" s="44" t="s">
        <v>33</v>
      </c>
      <c r="D97" s="44" t="s">
        <v>237</v>
      </c>
      <c r="E97" s="44" t="s">
        <v>39</v>
      </c>
      <c r="F97" s="44" t="s">
        <v>411</v>
      </c>
      <c r="G97" s="45">
        <v>1</v>
      </c>
      <c r="H97" s="44" t="s">
        <v>71</v>
      </c>
      <c r="I97" s="22">
        <v>2000</v>
      </c>
      <c r="J97" s="22"/>
      <c r="K97" s="44" t="s">
        <v>34</v>
      </c>
      <c r="N97" s="15">
        <v>2</v>
      </c>
      <c r="O97" s="15">
        <v>1320</v>
      </c>
      <c r="P97" s="57">
        <v>1</v>
      </c>
      <c r="Q97" s="15">
        <v>2</v>
      </c>
      <c r="R97" s="21">
        <v>1320</v>
      </c>
      <c r="S97" s="47" t="s">
        <v>603</v>
      </c>
      <c r="T97" s="36"/>
      <c r="U97" s="36">
        <v>1</v>
      </c>
      <c r="W97" s="44" t="s">
        <v>4</v>
      </c>
    </row>
    <row r="98" spans="2:24" s="44" customFormat="1" x14ac:dyDescent="0.35">
      <c r="B98" s="44" t="s">
        <v>33</v>
      </c>
      <c r="C98" s="44" t="s">
        <v>33</v>
      </c>
      <c r="D98" s="44" t="s">
        <v>280</v>
      </c>
      <c r="E98" s="44" t="s">
        <v>326</v>
      </c>
      <c r="F98" s="44" t="s">
        <v>327</v>
      </c>
      <c r="G98" s="45">
        <v>1</v>
      </c>
      <c r="H98" s="44" t="s">
        <v>71</v>
      </c>
      <c r="I98" s="22">
        <v>2017</v>
      </c>
      <c r="J98" s="22"/>
      <c r="K98" s="44" t="s">
        <v>31</v>
      </c>
      <c r="M98" s="44" t="s">
        <v>612</v>
      </c>
      <c r="N98" s="15">
        <v>2</v>
      </c>
      <c r="O98" s="15">
        <v>6000</v>
      </c>
      <c r="P98" s="57">
        <v>0.51</v>
      </c>
      <c r="Q98" s="15">
        <v>1.02</v>
      </c>
      <c r="R98" s="21">
        <v>3060</v>
      </c>
      <c r="S98" s="47" t="s">
        <v>603</v>
      </c>
      <c r="T98" s="36"/>
      <c r="U98" s="115">
        <v>0.51</v>
      </c>
      <c r="V98" s="59"/>
      <c r="W98" s="44" t="s">
        <v>4</v>
      </c>
      <c r="X98" s="44" t="s">
        <v>32</v>
      </c>
    </row>
    <row r="99" spans="2:24" s="44" customFormat="1" x14ac:dyDescent="0.35">
      <c r="B99" s="44" t="s">
        <v>33</v>
      </c>
      <c r="C99" s="44" t="s">
        <v>33</v>
      </c>
      <c r="D99" s="44" t="s">
        <v>280</v>
      </c>
      <c r="E99" s="44" t="s">
        <v>326</v>
      </c>
      <c r="F99" s="44" t="s">
        <v>328</v>
      </c>
      <c r="G99" s="45">
        <v>1</v>
      </c>
      <c r="H99" s="44" t="s">
        <v>71</v>
      </c>
      <c r="I99" s="22">
        <v>2018</v>
      </c>
      <c r="J99" s="22"/>
      <c r="K99" s="44" t="s">
        <v>31</v>
      </c>
      <c r="M99" s="44" t="s">
        <v>612</v>
      </c>
      <c r="N99" s="15">
        <v>23</v>
      </c>
      <c r="O99" s="15">
        <v>69000</v>
      </c>
      <c r="P99" s="57">
        <v>0.51</v>
      </c>
      <c r="Q99" s="15">
        <v>11.73</v>
      </c>
      <c r="R99" s="21">
        <v>35190</v>
      </c>
      <c r="S99" s="47" t="s">
        <v>603</v>
      </c>
      <c r="T99" s="36"/>
      <c r="U99" s="115">
        <v>0.51</v>
      </c>
      <c r="V99" s="59"/>
      <c r="W99" s="44" t="s">
        <v>4</v>
      </c>
    </row>
    <row r="100" spans="2:24" s="44" customFormat="1" x14ac:dyDescent="0.35">
      <c r="B100" s="44" t="s">
        <v>33</v>
      </c>
      <c r="C100" s="44" t="s">
        <v>33</v>
      </c>
      <c r="D100" s="44" t="s">
        <v>280</v>
      </c>
      <c r="E100" s="44" t="s">
        <v>326</v>
      </c>
      <c r="F100" s="44" t="s">
        <v>329</v>
      </c>
      <c r="G100" s="45">
        <v>1</v>
      </c>
      <c r="H100" s="44" t="s">
        <v>71</v>
      </c>
      <c r="I100" s="22">
        <v>2019</v>
      </c>
      <c r="J100" s="22"/>
      <c r="K100" s="44" t="s">
        <v>31</v>
      </c>
      <c r="M100" s="44" t="s">
        <v>612</v>
      </c>
      <c r="N100" s="15">
        <v>9</v>
      </c>
      <c r="O100" s="15">
        <v>27000</v>
      </c>
      <c r="P100" s="57">
        <v>0.51</v>
      </c>
      <c r="Q100" s="15">
        <v>4.59</v>
      </c>
      <c r="R100" s="21">
        <v>13770</v>
      </c>
      <c r="S100" s="47" t="s">
        <v>603</v>
      </c>
      <c r="T100" s="36"/>
      <c r="U100" s="115">
        <v>0.51</v>
      </c>
      <c r="V100" s="59"/>
      <c r="W100" s="44" t="s">
        <v>4</v>
      </c>
    </row>
    <row r="101" spans="2:24" s="44" customFormat="1" x14ac:dyDescent="0.35">
      <c r="B101" s="44" t="s">
        <v>33</v>
      </c>
      <c r="C101" s="44" t="s">
        <v>33</v>
      </c>
      <c r="D101" s="44" t="s">
        <v>280</v>
      </c>
      <c r="E101" s="44" t="s">
        <v>326</v>
      </c>
      <c r="F101" s="44" t="s">
        <v>509</v>
      </c>
      <c r="G101" s="45">
        <v>1</v>
      </c>
      <c r="H101" s="44" t="s">
        <v>71</v>
      </c>
      <c r="I101" s="22">
        <v>2020</v>
      </c>
      <c r="J101" s="22"/>
      <c r="K101" s="44" t="s">
        <v>31</v>
      </c>
      <c r="M101" s="44" t="s">
        <v>611</v>
      </c>
      <c r="N101" s="15"/>
      <c r="P101" s="57">
        <v>0.09</v>
      </c>
      <c r="Q101" s="15">
        <v>3.06</v>
      </c>
      <c r="R101" s="21">
        <v>9180</v>
      </c>
      <c r="S101" s="47" t="s">
        <v>603</v>
      </c>
      <c r="T101" s="36"/>
      <c r="U101" s="36"/>
      <c r="V101" s="59"/>
      <c r="W101" s="44" t="s">
        <v>4</v>
      </c>
    </row>
    <row r="102" spans="2:24" s="44" customFormat="1" x14ac:dyDescent="0.35">
      <c r="B102" s="44" t="s">
        <v>33</v>
      </c>
      <c r="C102" s="44" t="s">
        <v>33</v>
      </c>
      <c r="D102" s="44" t="s">
        <v>280</v>
      </c>
      <c r="E102" s="44" t="s">
        <v>40</v>
      </c>
      <c r="F102" s="44" t="s">
        <v>36</v>
      </c>
      <c r="G102" s="45">
        <v>1</v>
      </c>
      <c r="H102" s="44" t="s">
        <v>71</v>
      </c>
      <c r="I102" s="22">
        <v>1996</v>
      </c>
      <c r="J102" s="85"/>
      <c r="K102" s="44" t="s">
        <v>34</v>
      </c>
      <c r="N102" s="15">
        <v>4</v>
      </c>
      <c r="O102" s="15">
        <v>900</v>
      </c>
      <c r="P102" s="57">
        <v>1</v>
      </c>
      <c r="Q102" s="50">
        <v>4</v>
      </c>
      <c r="R102" s="21">
        <v>900</v>
      </c>
      <c r="S102" s="47" t="s">
        <v>603</v>
      </c>
      <c r="T102" s="36"/>
      <c r="U102" s="36">
        <v>1</v>
      </c>
      <c r="W102" s="44" t="s">
        <v>4</v>
      </c>
    </row>
    <row r="103" spans="2:24" s="44" customFormat="1" x14ac:dyDescent="0.35">
      <c r="B103" s="44" t="s">
        <v>33</v>
      </c>
      <c r="C103" s="44" t="s">
        <v>33</v>
      </c>
      <c r="D103" s="44" t="s">
        <v>280</v>
      </c>
      <c r="E103" s="44" t="s">
        <v>40</v>
      </c>
      <c r="F103" s="44" t="s">
        <v>707</v>
      </c>
      <c r="G103" s="45">
        <v>7</v>
      </c>
      <c r="H103" s="44" t="s">
        <v>596</v>
      </c>
      <c r="I103" s="22">
        <v>2016</v>
      </c>
      <c r="J103" s="22"/>
      <c r="K103" s="44" t="s">
        <v>34</v>
      </c>
      <c r="N103" s="15">
        <v>-4</v>
      </c>
      <c r="O103" s="15">
        <v>-900</v>
      </c>
      <c r="P103" s="57">
        <v>1</v>
      </c>
      <c r="Q103" s="50">
        <v>-4</v>
      </c>
      <c r="R103" s="21">
        <v>-900</v>
      </c>
      <c r="S103" s="47" t="s">
        <v>603</v>
      </c>
      <c r="T103" s="36"/>
      <c r="U103" s="36">
        <v>1</v>
      </c>
    </row>
    <row r="104" spans="2:24" s="44" customFormat="1" x14ac:dyDescent="0.35">
      <c r="B104" s="44" t="s">
        <v>33</v>
      </c>
      <c r="C104" s="44" t="s">
        <v>33</v>
      </c>
      <c r="D104" s="44" t="s">
        <v>292</v>
      </c>
      <c r="E104" s="44" t="s">
        <v>49</v>
      </c>
      <c r="F104" s="44" t="s">
        <v>408</v>
      </c>
      <c r="G104" s="45">
        <v>1</v>
      </c>
      <c r="H104" s="44" t="s">
        <v>71</v>
      </c>
      <c r="I104" s="22">
        <v>2010</v>
      </c>
      <c r="J104" s="22"/>
      <c r="K104" s="44" t="s">
        <v>34</v>
      </c>
      <c r="M104" s="44" t="s">
        <v>515</v>
      </c>
      <c r="N104" s="15">
        <v>4</v>
      </c>
      <c r="O104" s="15">
        <v>9200</v>
      </c>
      <c r="P104" s="57">
        <v>0.5</v>
      </c>
      <c r="Q104" s="86">
        <v>2</v>
      </c>
      <c r="R104" s="21">
        <v>4600</v>
      </c>
      <c r="S104" s="47" t="s">
        <v>604</v>
      </c>
      <c r="T104" s="36">
        <v>0.5</v>
      </c>
      <c r="U104" s="36">
        <v>1</v>
      </c>
      <c r="V104" s="44" t="s">
        <v>129</v>
      </c>
      <c r="W104" s="44" t="s">
        <v>4</v>
      </c>
      <c r="X104" s="44" t="s">
        <v>50</v>
      </c>
    </row>
    <row r="105" spans="2:24" s="44" customFormat="1" x14ac:dyDescent="0.35">
      <c r="B105" s="44" t="s">
        <v>33</v>
      </c>
      <c r="C105" s="44" t="s">
        <v>33</v>
      </c>
      <c r="D105" s="44" t="s">
        <v>292</v>
      </c>
      <c r="E105" s="44" t="s">
        <v>49</v>
      </c>
      <c r="F105" s="44" t="s">
        <v>405</v>
      </c>
      <c r="G105" s="45">
        <v>1</v>
      </c>
      <c r="H105" s="44" t="s">
        <v>71</v>
      </c>
      <c r="I105" s="22">
        <v>2016</v>
      </c>
      <c r="J105" s="22"/>
      <c r="K105" s="44" t="s">
        <v>34</v>
      </c>
      <c r="M105" s="44" t="s">
        <v>606</v>
      </c>
      <c r="N105" s="15">
        <v>1</v>
      </c>
      <c r="O105" s="15">
        <v>2000</v>
      </c>
      <c r="P105" s="57">
        <v>0.9</v>
      </c>
      <c r="Q105" s="15">
        <v>0.9</v>
      </c>
      <c r="R105" s="21">
        <v>1800</v>
      </c>
      <c r="S105" s="47" t="s">
        <v>604</v>
      </c>
      <c r="T105" s="36">
        <v>0.1</v>
      </c>
      <c r="U105" s="36">
        <v>1</v>
      </c>
      <c r="W105" s="44" t="s">
        <v>4</v>
      </c>
      <c r="X105" s="44" t="s">
        <v>301</v>
      </c>
    </row>
    <row r="106" spans="2:24" s="44" customFormat="1" x14ac:dyDescent="0.35">
      <c r="B106" s="44" t="s">
        <v>33</v>
      </c>
      <c r="C106" s="44" t="s">
        <v>33</v>
      </c>
      <c r="D106" s="44" t="s">
        <v>292</v>
      </c>
      <c r="E106" s="44" t="s">
        <v>44</v>
      </c>
      <c r="F106" s="44" t="s">
        <v>38</v>
      </c>
      <c r="G106" s="45">
        <v>1</v>
      </c>
      <c r="H106" s="44" t="s">
        <v>71</v>
      </c>
      <c r="I106" s="22">
        <v>1995</v>
      </c>
      <c r="J106" s="22"/>
      <c r="K106" s="44" t="s">
        <v>34</v>
      </c>
      <c r="N106" s="15">
        <v>3</v>
      </c>
      <c r="O106" s="15">
        <v>675</v>
      </c>
      <c r="P106" s="57">
        <v>1</v>
      </c>
      <c r="Q106" s="15">
        <v>3</v>
      </c>
      <c r="R106" s="21">
        <v>675</v>
      </c>
      <c r="S106" s="47" t="s">
        <v>603</v>
      </c>
      <c r="T106" s="36"/>
      <c r="U106" s="36">
        <v>1</v>
      </c>
      <c r="W106" s="44" t="s">
        <v>4</v>
      </c>
    </row>
    <row r="107" spans="2:24" s="44" customFormat="1" x14ac:dyDescent="0.35">
      <c r="B107" s="44" t="s">
        <v>33</v>
      </c>
      <c r="C107" s="44" t="s">
        <v>33</v>
      </c>
      <c r="D107" s="44" t="s">
        <v>292</v>
      </c>
      <c r="E107" s="44" t="s">
        <v>44</v>
      </c>
      <c r="F107" s="44" t="s">
        <v>582</v>
      </c>
      <c r="G107" s="45">
        <v>7</v>
      </c>
      <c r="H107" s="44" t="s">
        <v>596</v>
      </c>
      <c r="I107" s="22">
        <v>2016</v>
      </c>
      <c r="J107" s="22"/>
      <c r="K107" s="44" t="s">
        <v>34</v>
      </c>
      <c r="N107" s="15">
        <v>-3</v>
      </c>
      <c r="O107" s="15">
        <v>-675</v>
      </c>
      <c r="P107" s="57">
        <v>1</v>
      </c>
      <c r="Q107" s="15">
        <v>-3</v>
      </c>
      <c r="R107" s="21">
        <v>-675</v>
      </c>
      <c r="S107" s="47" t="s">
        <v>603</v>
      </c>
      <c r="T107" s="36"/>
      <c r="U107" s="36">
        <v>1</v>
      </c>
    </row>
    <row r="108" spans="2:24" s="44" customFormat="1" x14ac:dyDescent="0.35">
      <c r="B108" s="44" t="s">
        <v>33</v>
      </c>
      <c r="C108" s="44" t="s">
        <v>33</v>
      </c>
      <c r="D108" s="44" t="s">
        <v>235</v>
      </c>
      <c r="E108" s="44" t="s">
        <v>412</v>
      </c>
      <c r="F108" s="44" t="s">
        <v>489</v>
      </c>
      <c r="G108" s="45">
        <v>1</v>
      </c>
      <c r="H108" s="44" t="s">
        <v>71</v>
      </c>
      <c r="I108" s="22">
        <v>2018</v>
      </c>
      <c r="J108" s="22"/>
      <c r="K108" s="44" t="s">
        <v>34</v>
      </c>
      <c r="M108" s="44" t="s">
        <v>214</v>
      </c>
      <c r="N108" s="15">
        <v>7</v>
      </c>
      <c r="O108" s="15">
        <v>29400</v>
      </c>
      <c r="P108" s="57">
        <v>0.25</v>
      </c>
      <c r="Q108" s="15">
        <v>1.75</v>
      </c>
      <c r="R108" s="21">
        <v>7350</v>
      </c>
      <c r="S108" s="47" t="s">
        <v>603</v>
      </c>
      <c r="T108" s="36"/>
      <c r="U108" s="36"/>
      <c r="V108" s="44" t="s">
        <v>293</v>
      </c>
      <c r="W108" s="44" t="s">
        <v>4</v>
      </c>
      <c r="X108" s="44" t="s">
        <v>215</v>
      </c>
    </row>
    <row r="109" spans="2:24" s="44" customFormat="1" x14ac:dyDescent="0.35">
      <c r="B109" s="44" t="s">
        <v>33</v>
      </c>
      <c r="C109" s="44" t="s">
        <v>33</v>
      </c>
      <c r="D109" s="44" t="s">
        <v>235</v>
      </c>
      <c r="E109" s="44" t="s">
        <v>412</v>
      </c>
      <c r="F109" s="44" t="s">
        <v>488</v>
      </c>
      <c r="G109" s="45">
        <v>1</v>
      </c>
      <c r="H109" s="44" t="s">
        <v>71</v>
      </c>
      <c r="I109" s="22">
        <v>2021</v>
      </c>
      <c r="J109" s="22"/>
      <c r="K109" s="44" t="s">
        <v>34</v>
      </c>
      <c r="M109" s="44" t="s">
        <v>733</v>
      </c>
      <c r="N109" s="15">
        <v>4</v>
      </c>
      <c r="O109" s="15">
        <v>18000</v>
      </c>
      <c r="P109" s="57">
        <v>0.25</v>
      </c>
      <c r="Q109" s="15">
        <v>1</v>
      </c>
      <c r="R109" s="21">
        <v>4500</v>
      </c>
      <c r="S109" s="47" t="s">
        <v>603</v>
      </c>
      <c r="T109" s="36"/>
      <c r="U109" s="36"/>
      <c r="W109" s="44" t="s">
        <v>4</v>
      </c>
      <c r="X109" s="44" t="s">
        <v>732</v>
      </c>
    </row>
    <row r="110" spans="2:24" s="44" customFormat="1" x14ac:dyDescent="0.35">
      <c r="B110" s="44" t="s">
        <v>33</v>
      </c>
      <c r="C110" s="44" t="s">
        <v>33</v>
      </c>
      <c r="D110" s="44" t="s">
        <v>235</v>
      </c>
      <c r="E110" s="44" t="s">
        <v>43</v>
      </c>
      <c r="F110" s="44" t="s">
        <v>171</v>
      </c>
      <c r="G110" s="45">
        <v>1</v>
      </c>
      <c r="H110" s="44" t="s">
        <v>71</v>
      </c>
      <c r="I110" s="22">
        <v>1992</v>
      </c>
      <c r="J110" s="22"/>
      <c r="K110" s="44" t="s">
        <v>34</v>
      </c>
      <c r="N110" s="15">
        <v>1</v>
      </c>
      <c r="O110" s="15">
        <v>250</v>
      </c>
      <c r="P110" s="57">
        <v>1</v>
      </c>
      <c r="Q110" s="15">
        <v>1</v>
      </c>
      <c r="R110" s="21">
        <v>250</v>
      </c>
      <c r="S110" s="47" t="s">
        <v>603</v>
      </c>
      <c r="T110" s="36"/>
      <c r="U110" s="36">
        <v>1</v>
      </c>
      <c r="W110" s="44" t="s">
        <v>4</v>
      </c>
    </row>
    <row r="111" spans="2:24" s="44" customFormat="1" x14ac:dyDescent="0.35">
      <c r="B111" s="44" t="s">
        <v>33</v>
      </c>
      <c r="C111" s="44" t="s">
        <v>33</v>
      </c>
      <c r="D111" s="44" t="s">
        <v>235</v>
      </c>
      <c r="E111" s="44" t="s">
        <v>43</v>
      </c>
      <c r="F111" s="44" t="s">
        <v>700</v>
      </c>
      <c r="G111" s="45">
        <v>7</v>
      </c>
      <c r="H111" s="44" t="s">
        <v>596</v>
      </c>
      <c r="I111" s="22">
        <v>2017</v>
      </c>
      <c r="J111" s="22"/>
      <c r="K111" s="44" t="s">
        <v>34</v>
      </c>
      <c r="N111" s="15">
        <v>-1</v>
      </c>
      <c r="O111" s="15">
        <v>-250</v>
      </c>
      <c r="P111" s="57">
        <v>1</v>
      </c>
      <c r="Q111" s="15">
        <v>-1</v>
      </c>
      <c r="R111" s="21">
        <v>-250</v>
      </c>
      <c r="S111" s="47" t="s">
        <v>603</v>
      </c>
      <c r="T111" s="36"/>
      <c r="U111" s="36">
        <v>1</v>
      </c>
    </row>
    <row r="112" spans="2:24" s="44" customFormat="1" x14ac:dyDescent="0.35">
      <c r="B112" s="44" t="s">
        <v>33</v>
      </c>
      <c r="C112" s="44" t="s">
        <v>33</v>
      </c>
      <c r="D112" s="44" t="s">
        <v>235</v>
      </c>
      <c r="E112" s="44" t="s">
        <v>412</v>
      </c>
      <c r="F112" s="44" t="s">
        <v>490</v>
      </c>
      <c r="G112" s="45">
        <v>1</v>
      </c>
      <c r="H112" s="44" t="s">
        <v>71</v>
      </c>
      <c r="I112" s="22">
        <v>2020</v>
      </c>
      <c r="J112" s="22"/>
      <c r="K112" s="44" t="s">
        <v>34</v>
      </c>
      <c r="N112" s="15">
        <v>2</v>
      </c>
      <c r="O112" s="15">
        <v>8400</v>
      </c>
      <c r="P112" s="57">
        <v>0.25</v>
      </c>
      <c r="Q112" s="15">
        <v>0.5</v>
      </c>
      <c r="R112" s="21">
        <v>2100</v>
      </c>
      <c r="S112" s="47" t="s">
        <v>603</v>
      </c>
      <c r="T112" s="36"/>
      <c r="U112" s="36"/>
      <c r="W112" s="44" t="s">
        <v>4</v>
      </c>
    </row>
    <row r="113" spans="2:25" s="44" customFormat="1" x14ac:dyDescent="0.35">
      <c r="B113" s="44" t="s">
        <v>8</v>
      </c>
      <c r="C113" s="44" t="s">
        <v>236</v>
      </c>
      <c r="D113" s="44" t="s">
        <v>236</v>
      </c>
      <c r="F113" s="44" t="s">
        <v>240</v>
      </c>
      <c r="G113" s="45">
        <v>1</v>
      </c>
      <c r="H113" s="44" t="s">
        <v>71</v>
      </c>
      <c r="I113" s="22">
        <v>2021</v>
      </c>
      <c r="J113" s="22"/>
      <c r="K113" s="44" t="s">
        <v>23</v>
      </c>
      <c r="M113" s="57" t="s">
        <v>13</v>
      </c>
      <c r="N113" s="15">
        <v>3</v>
      </c>
      <c r="O113" s="15">
        <v>10800</v>
      </c>
      <c r="P113" s="57">
        <v>0.5</v>
      </c>
      <c r="Q113" s="15">
        <v>1.5</v>
      </c>
      <c r="R113" s="21">
        <v>5400</v>
      </c>
      <c r="S113" s="47" t="s">
        <v>603</v>
      </c>
      <c r="T113" s="36"/>
      <c r="U113" s="36"/>
      <c r="V113" s="44" t="s">
        <v>129</v>
      </c>
      <c r="W113" s="44" t="s">
        <v>4</v>
      </c>
      <c r="X113" s="44" t="s">
        <v>241</v>
      </c>
      <c r="Y113" s="44" t="s">
        <v>241</v>
      </c>
    </row>
    <row r="114" spans="2:25" s="44" customFormat="1" x14ac:dyDescent="0.35">
      <c r="B114" s="44" t="s">
        <v>8</v>
      </c>
      <c r="C114" s="44" t="s">
        <v>236</v>
      </c>
      <c r="D114" s="44" t="s">
        <v>236</v>
      </c>
      <c r="F114" s="44" t="s">
        <v>388</v>
      </c>
      <c r="G114" s="45">
        <v>1</v>
      </c>
      <c r="H114" s="44" t="s">
        <v>71</v>
      </c>
      <c r="I114" s="22">
        <v>2021</v>
      </c>
      <c r="J114" s="22"/>
      <c r="K114" s="44" t="s">
        <v>23</v>
      </c>
      <c r="M114" s="57" t="s">
        <v>613</v>
      </c>
      <c r="N114" s="15">
        <v>3</v>
      </c>
      <c r="O114" s="15">
        <v>10800</v>
      </c>
      <c r="P114" s="57">
        <v>0.5</v>
      </c>
      <c r="Q114" s="15">
        <v>1.5</v>
      </c>
      <c r="R114" s="21">
        <v>5400</v>
      </c>
      <c r="S114" s="47" t="s">
        <v>604</v>
      </c>
      <c r="T114" s="36">
        <v>0.5</v>
      </c>
      <c r="U114" s="36">
        <v>1</v>
      </c>
      <c r="V114" s="59"/>
      <c r="W114" s="44" t="s">
        <v>4</v>
      </c>
      <c r="X114" s="44" t="s">
        <v>173</v>
      </c>
      <c r="Y114" s="44" t="s">
        <v>173</v>
      </c>
    </row>
    <row r="115" spans="2:25" s="44" customFormat="1" x14ac:dyDescent="0.35">
      <c r="B115" s="44" t="s">
        <v>8</v>
      </c>
      <c r="C115" s="44" t="s">
        <v>236</v>
      </c>
      <c r="D115" s="44" t="s">
        <v>236</v>
      </c>
      <c r="F115" s="44" t="s">
        <v>403</v>
      </c>
      <c r="G115" s="45">
        <v>1</v>
      </c>
      <c r="H115" s="44" t="s">
        <v>71</v>
      </c>
      <c r="I115" s="22">
        <v>2003</v>
      </c>
      <c r="J115" s="22"/>
      <c r="K115" s="44" t="s">
        <v>23</v>
      </c>
      <c r="M115" s="57" t="s">
        <v>614</v>
      </c>
      <c r="N115" s="15">
        <v>12</v>
      </c>
      <c r="O115" s="15">
        <v>21000</v>
      </c>
      <c r="P115" s="57">
        <v>0.5</v>
      </c>
      <c r="Q115" s="15">
        <v>6</v>
      </c>
      <c r="R115" s="21">
        <v>10500</v>
      </c>
      <c r="S115" s="47" t="s">
        <v>603</v>
      </c>
      <c r="T115" s="36"/>
      <c r="U115" s="36"/>
      <c r="V115" s="44" t="s">
        <v>129</v>
      </c>
      <c r="W115" s="44" t="s">
        <v>4</v>
      </c>
      <c r="X115" s="44" t="s">
        <v>29</v>
      </c>
    </row>
    <row r="116" spans="2:25" s="44" customFormat="1" x14ac:dyDescent="0.35">
      <c r="B116" s="44" t="s">
        <v>8</v>
      </c>
      <c r="C116" s="44" t="s">
        <v>236</v>
      </c>
      <c r="D116" s="44" t="s">
        <v>236</v>
      </c>
      <c r="F116" s="44" t="s">
        <v>402</v>
      </c>
      <c r="G116" s="45">
        <v>1</v>
      </c>
      <c r="H116" s="44" t="s">
        <v>71</v>
      </c>
      <c r="I116" s="22">
        <v>2021</v>
      </c>
      <c r="J116" s="22"/>
      <c r="K116" s="44" t="s">
        <v>23</v>
      </c>
      <c r="M116" s="57" t="s">
        <v>614</v>
      </c>
      <c r="N116" s="70">
        <v>7</v>
      </c>
      <c r="O116" s="15">
        <v>33250</v>
      </c>
      <c r="P116" s="57">
        <v>0.5</v>
      </c>
      <c r="Q116" s="15">
        <v>3.5</v>
      </c>
      <c r="R116" s="21">
        <v>16625</v>
      </c>
      <c r="S116" s="47" t="s">
        <v>603</v>
      </c>
      <c r="T116" s="36"/>
      <c r="U116" s="36"/>
      <c r="V116" s="59"/>
      <c r="W116" s="44" t="s">
        <v>4</v>
      </c>
      <c r="X116" s="44" t="s">
        <v>242</v>
      </c>
    </row>
    <row r="117" spans="2:25" s="44" customFormat="1" x14ac:dyDescent="0.35">
      <c r="B117" s="44" t="s">
        <v>8</v>
      </c>
      <c r="C117" s="44" t="s">
        <v>236</v>
      </c>
      <c r="D117" s="44" t="s">
        <v>236</v>
      </c>
      <c r="F117" s="44" t="s">
        <v>404</v>
      </c>
      <c r="G117" s="45">
        <v>7</v>
      </c>
      <c r="H117" s="44" t="s">
        <v>596</v>
      </c>
      <c r="I117" s="22">
        <v>2021</v>
      </c>
      <c r="J117" s="22"/>
      <c r="K117" s="44" t="s">
        <v>23</v>
      </c>
      <c r="M117" s="57" t="s">
        <v>614</v>
      </c>
      <c r="N117" s="15">
        <v>-12</v>
      </c>
      <c r="O117" s="15">
        <v>-21000</v>
      </c>
      <c r="P117" s="57">
        <v>0.5</v>
      </c>
      <c r="Q117" s="15">
        <v>-6</v>
      </c>
      <c r="R117" s="21">
        <v>-10500</v>
      </c>
      <c r="S117" s="47"/>
      <c r="T117" s="36"/>
      <c r="U117" s="36"/>
      <c r="V117" s="44" t="s">
        <v>129</v>
      </c>
      <c r="W117" s="44" t="s">
        <v>4</v>
      </c>
    </row>
    <row r="118" spans="2:25" s="44" customFormat="1" x14ac:dyDescent="0.35">
      <c r="B118" s="44" t="s">
        <v>8</v>
      </c>
      <c r="C118" s="44" t="s">
        <v>236</v>
      </c>
      <c r="D118" s="44" t="s">
        <v>236</v>
      </c>
      <c r="E118" s="44" t="s">
        <v>51</v>
      </c>
      <c r="F118" s="44" t="s">
        <v>114</v>
      </c>
      <c r="G118" s="45">
        <v>1</v>
      </c>
      <c r="H118" s="44" t="s">
        <v>71</v>
      </c>
      <c r="I118" s="22">
        <v>1993</v>
      </c>
      <c r="J118" s="22"/>
      <c r="K118" s="44" t="s">
        <v>23</v>
      </c>
      <c r="M118" s="57"/>
      <c r="N118" s="15">
        <v>2</v>
      </c>
      <c r="O118" s="15">
        <v>290</v>
      </c>
      <c r="P118" s="57">
        <v>1</v>
      </c>
      <c r="Q118" s="15">
        <v>2</v>
      </c>
      <c r="R118" s="21">
        <v>290</v>
      </c>
      <c r="S118" s="47" t="s">
        <v>603</v>
      </c>
      <c r="T118" s="36"/>
      <c r="U118" s="36">
        <v>1</v>
      </c>
      <c r="W118" s="44" t="s">
        <v>4</v>
      </c>
      <c r="X118" s="44" t="s">
        <v>30</v>
      </c>
    </row>
    <row r="119" spans="2:25" s="44" customFormat="1" x14ac:dyDescent="0.35">
      <c r="B119" s="44" t="s">
        <v>8</v>
      </c>
      <c r="C119" s="44" t="s">
        <v>236</v>
      </c>
      <c r="D119" s="44" t="s">
        <v>236</v>
      </c>
      <c r="F119" s="44" t="s">
        <v>432</v>
      </c>
      <c r="G119" s="45">
        <v>1</v>
      </c>
      <c r="H119" s="44" t="s">
        <v>71</v>
      </c>
      <c r="I119" s="22">
        <v>2016</v>
      </c>
      <c r="J119" s="22"/>
      <c r="K119" s="44" t="s">
        <v>23</v>
      </c>
      <c r="M119" s="57"/>
      <c r="N119" s="15">
        <v>4</v>
      </c>
      <c r="O119" s="15">
        <v>12000</v>
      </c>
      <c r="P119" s="57">
        <v>1</v>
      </c>
      <c r="Q119" s="15">
        <v>4</v>
      </c>
      <c r="R119" s="21">
        <v>12000</v>
      </c>
      <c r="S119" s="47" t="s">
        <v>603</v>
      </c>
      <c r="T119" s="36"/>
      <c r="U119" s="36">
        <v>1</v>
      </c>
      <c r="V119" s="59" t="s">
        <v>160</v>
      </c>
      <c r="W119" s="44" t="s">
        <v>4</v>
      </c>
      <c r="X119" s="44" t="s">
        <v>30</v>
      </c>
    </row>
    <row r="120" spans="2:25" s="44" customFormat="1" x14ac:dyDescent="0.35">
      <c r="B120" s="44" t="s">
        <v>8</v>
      </c>
      <c r="C120" s="44" t="s">
        <v>236</v>
      </c>
      <c r="D120" s="44" t="s">
        <v>236</v>
      </c>
      <c r="F120" s="44" t="s">
        <v>325</v>
      </c>
      <c r="G120" s="45">
        <v>1</v>
      </c>
      <c r="H120" s="44" t="s">
        <v>71</v>
      </c>
      <c r="I120" s="22" t="s">
        <v>185</v>
      </c>
      <c r="J120" s="22"/>
      <c r="K120" s="44" t="s">
        <v>23</v>
      </c>
      <c r="M120" s="57"/>
      <c r="N120" s="15">
        <v>7</v>
      </c>
      <c r="O120" s="21">
        <v>4752</v>
      </c>
      <c r="P120" s="57">
        <v>1</v>
      </c>
      <c r="Q120" s="15">
        <v>7</v>
      </c>
      <c r="R120" s="21">
        <v>4752</v>
      </c>
      <c r="S120" s="47" t="s">
        <v>603</v>
      </c>
      <c r="T120" s="36"/>
      <c r="U120" s="36">
        <v>1</v>
      </c>
      <c r="W120" s="44" t="s">
        <v>4</v>
      </c>
      <c r="X120" s="44" t="s">
        <v>30</v>
      </c>
    </row>
    <row r="121" spans="2:25" s="44" customFormat="1" x14ac:dyDescent="0.35">
      <c r="B121" s="44" t="s">
        <v>8</v>
      </c>
      <c r="C121" s="44" t="s">
        <v>236</v>
      </c>
      <c r="D121" s="44" t="s">
        <v>236</v>
      </c>
      <c r="F121" s="44" t="s">
        <v>699</v>
      </c>
      <c r="G121" s="45">
        <v>7</v>
      </c>
      <c r="H121" s="44" t="s">
        <v>596</v>
      </c>
      <c r="I121" s="22">
        <v>2016</v>
      </c>
      <c r="J121" s="22"/>
      <c r="K121" s="44" t="s">
        <v>23</v>
      </c>
      <c r="M121" s="57"/>
      <c r="N121" s="15">
        <v>-7</v>
      </c>
      <c r="O121" s="15">
        <v>-4752</v>
      </c>
      <c r="P121" s="57">
        <v>1</v>
      </c>
      <c r="Q121" s="15">
        <v>-7</v>
      </c>
      <c r="R121" s="21">
        <v>-4752</v>
      </c>
      <c r="S121" s="47" t="s">
        <v>603</v>
      </c>
      <c r="T121" s="36"/>
      <c r="U121" s="36">
        <v>1</v>
      </c>
      <c r="V121" s="59" t="s">
        <v>160</v>
      </c>
      <c r="X121" s="44" t="s">
        <v>30</v>
      </c>
    </row>
    <row r="122" spans="2:25" s="44" customFormat="1" x14ac:dyDescent="0.35">
      <c r="B122" s="44" t="s">
        <v>8</v>
      </c>
      <c r="C122" s="44" t="s">
        <v>236</v>
      </c>
      <c r="D122" s="44" t="s">
        <v>88</v>
      </c>
      <c r="F122" s="44" t="s">
        <v>640</v>
      </c>
      <c r="G122" s="45">
        <v>1</v>
      </c>
      <c r="H122" s="44" t="s">
        <v>71</v>
      </c>
      <c r="I122" s="22">
        <v>2016</v>
      </c>
      <c r="J122" s="22"/>
      <c r="K122" s="44" t="s">
        <v>747</v>
      </c>
      <c r="N122" s="15">
        <v>4</v>
      </c>
      <c r="O122" s="15">
        <v>12000</v>
      </c>
      <c r="P122" s="57">
        <v>1</v>
      </c>
      <c r="Q122" s="15">
        <v>4</v>
      </c>
      <c r="R122" s="21">
        <v>12000</v>
      </c>
      <c r="S122" s="47" t="s">
        <v>603</v>
      </c>
      <c r="T122" s="36"/>
      <c r="U122" s="36">
        <v>1</v>
      </c>
      <c r="W122" s="44" t="s">
        <v>4</v>
      </c>
      <c r="X122" s="44" t="s">
        <v>97</v>
      </c>
      <c r="Y122" s="44" t="s">
        <v>141</v>
      </c>
    </row>
    <row r="123" spans="2:25" s="44" customFormat="1" x14ac:dyDescent="0.35">
      <c r="B123" s="44" t="s">
        <v>8</v>
      </c>
      <c r="C123" s="44" t="s">
        <v>236</v>
      </c>
      <c r="D123" s="44" t="s">
        <v>88</v>
      </c>
      <c r="F123" s="44" t="s">
        <v>730</v>
      </c>
      <c r="G123" s="45">
        <v>1</v>
      </c>
      <c r="H123" s="46" t="s">
        <v>641</v>
      </c>
      <c r="I123" s="22">
        <v>2019</v>
      </c>
      <c r="J123" s="22"/>
      <c r="K123" s="44" t="s">
        <v>747</v>
      </c>
      <c r="N123" s="15">
        <v>-4</v>
      </c>
      <c r="O123" s="15">
        <v>-12000</v>
      </c>
      <c r="P123" s="57">
        <v>1</v>
      </c>
      <c r="Q123" s="15">
        <v>-4</v>
      </c>
      <c r="R123" s="21">
        <v>-12000</v>
      </c>
      <c r="S123" s="47" t="s">
        <v>603</v>
      </c>
      <c r="T123" s="36"/>
      <c r="U123" s="36">
        <v>1</v>
      </c>
      <c r="W123" s="44" t="s">
        <v>4</v>
      </c>
      <c r="X123" s="44" t="s">
        <v>97</v>
      </c>
      <c r="Y123" s="44" t="s">
        <v>141</v>
      </c>
    </row>
    <row r="124" spans="2:25" s="44" customFormat="1" x14ac:dyDescent="0.35">
      <c r="B124" s="44" t="s">
        <v>8</v>
      </c>
      <c r="C124" s="44" t="s">
        <v>349</v>
      </c>
      <c r="D124" s="44" t="s">
        <v>181</v>
      </c>
      <c r="F124" s="44" t="s">
        <v>646</v>
      </c>
      <c r="G124" s="45">
        <v>1</v>
      </c>
      <c r="H124" s="44" t="s">
        <v>71</v>
      </c>
      <c r="I124" s="22">
        <v>2021</v>
      </c>
      <c r="J124" s="65"/>
      <c r="K124" s="49" t="s">
        <v>737</v>
      </c>
      <c r="L124" s="49" t="s">
        <v>647</v>
      </c>
      <c r="N124" s="15">
        <v>1</v>
      </c>
      <c r="O124" s="15">
        <v>6000</v>
      </c>
      <c r="P124" s="57">
        <v>1</v>
      </c>
      <c r="Q124" s="15">
        <v>1</v>
      </c>
      <c r="R124" s="21">
        <v>6000</v>
      </c>
      <c r="S124" s="47" t="s">
        <v>603</v>
      </c>
      <c r="T124" s="36"/>
      <c r="U124" s="36">
        <v>1</v>
      </c>
      <c r="W124" s="44" t="s">
        <v>4</v>
      </c>
    </row>
    <row r="125" spans="2:25" s="44" customFormat="1" x14ac:dyDescent="0.35">
      <c r="B125" s="44" t="s">
        <v>8</v>
      </c>
      <c r="C125" s="44" t="s">
        <v>351</v>
      </c>
      <c r="D125" s="44" t="s">
        <v>193</v>
      </c>
      <c r="E125" s="44" t="s">
        <v>433</v>
      </c>
      <c r="F125" s="44" t="s">
        <v>434</v>
      </c>
      <c r="G125" s="45">
        <v>1</v>
      </c>
      <c r="H125" s="44" t="s">
        <v>71</v>
      </c>
      <c r="I125" s="22" t="s">
        <v>185</v>
      </c>
      <c r="J125" s="22"/>
      <c r="K125" s="44" t="s">
        <v>66</v>
      </c>
      <c r="N125" s="15">
        <v>1</v>
      </c>
      <c r="O125" s="15">
        <v>600</v>
      </c>
      <c r="P125" s="42">
        <v>1</v>
      </c>
      <c r="Q125" s="15">
        <v>1</v>
      </c>
      <c r="R125" s="21">
        <v>600</v>
      </c>
      <c r="S125" s="47" t="s">
        <v>603</v>
      </c>
      <c r="T125" s="36"/>
      <c r="U125" s="36">
        <v>1</v>
      </c>
      <c r="W125" s="44" t="s">
        <v>4</v>
      </c>
    </row>
    <row r="126" spans="2:25" s="44" customFormat="1" x14ac:dyDescent="0.35">
      <c r="B126" s="44" t="s">
        <v>8</v>
      </c>
      <c r="C126" s="44" t="s">
        <v>357</v>
      </c>
      <c r="D126" s="44" t="s">
        <v>70</v>
      </c>
      <c r="F126" s="44" t="s">
        <v>110</v>
      </c>
      <c r="G126" s="45">
        <v>1</v>
      </c>
      <c r="H126" s="44" t="s">
        <v>71</v>
      </c>
      <c r="I126" s="22">
        <v>2012</v>
      </c>
      <c r="J126" s="22"/>
      <c r="K126" s="44" t="s">
        <v>275</v>
      </c>
      <c r="N126" s="15">
        <v>1</v>
      </c>
      <c r="O126" s="15">
        <v>750</v>
      </c>
      <c r="P126" s="42">
        <v>1</v>
      </c>
      <c r="Q126" s="15">
        <v>1</v>
      </c>
      <c r="R126" s="21">
        <v>750</v>
      </c>
      <c r="S126" s="47" t="s">
        <v>603</v>
      </c>
      <c r="T126" s="36"/>
      <c r="U126" s="36">
        <v>1</v>
      </c>
      <c r="W126" s="44" t="s">
        <v>4</v>
      </c>
      <c r="X126" s="44" t="s">
        <v>143</v>
      </c>
    </row>
    <row r="127" spans="2:25" s="44" customFormat="1" x14ac:dyDescent="0.35">
      <c r="B127" s="44" t="s">
        <v>8</v>
      </c>
      <c r="C127" s="44" t="s">
        <v>357</v>
      </c>
      <c r="D127" s="44" t="s">
        <v>70</v>
      </c>
      <c r="F127" s="44" t="s">
        <v>109</v>
      </c>
      <c r="G127" s="45">
        <v>7</v>
      </c>
      <c r="H127" s="44" t="s">
        <v>596</v>
      </c>
      <c r="I127" s="22">
        <v>2015</v>
      </c>
      <c r="J127" s="22"/>
      <c r="K127" s="44" t="s">
        <v>275</v>
      </c>
      <c r="N127" s="15">
        <v>-1</v>
      </c>
      <c r="O127" s="15">
        <v>-750</v>
      </c>
      <c r="P127" s="42">
        <v>1</v>
      </c>
      <c r="Q127" s="15">
        <v>-1</v>
      </c>
      <c r="R127" s="21">
        <v>-750</v>
      </c>
      <c r="S127" s="47" t="s">
        <v>603</v>
      </c>
      <c r="T127" s="36"/>
      <c r="U127" s="36">
        <v>1</v>
      </c>
      <c r="X127" s="44" t="s">
        <v>112</v>
      </c>
    </row>
    <row r="128" spans="2:25" s="44" customFormat="1" x14ac:dyDescent="0.35">
      <c r="G128" s="45"/>
      <c r="I128" s="22"/>
      <c r="J128" s="22"/>
      <c r="N128" s="15"/>
      <c r="O128" s="15"/>
      <c r="Q128" s="15"/>
      <c r="R128" s="21"/>
      <c r="S128" s="39"/>
      <c r="T128" s="36"/>
      <c r="U128" s="36"/>
    </row>
    <row r="129" spans="7:21" s="44" customFormat="1" x14ac:dyDescent="0.35">
      <c r="G129" s="45"/>
      <c r="I129" s="22"/>
      <c r="J129" s="22"/>
      <c r="N129" s="15"/>
      <c r="O129" s="15"/>
      <c r="Q129" s="15"/>
      <c r="R129" s="21"/>
      <c r="S129" s="39"/>
      <c r="T129" s="36"/>
      <c r="U129" s="36"/>
    </row>
    <row r="130" spans="7:21" s="44" customFormat="1" x14ac:dyDescent="0.35">
      <c r="G130" s="45"/>
      <c r="I130" s="22"/>
      <c r="J130" s="22"/>
      <c r="N130" s="15"/>
      <c r="O130" s="15"/>
      <c r="Q130" s="15"/>
      <c r="R130" s="21"/>
      <c r="S130" s="39"/>
      <c r="T130" s="36"/>
      <c r="U130" s="36"/>
    </row>
    <row r="131" spans="7:21" s="44" customFormat="1" x14ac:dyDescent="0.35">
      <c r="G131" s="45"/>
      <c r="I131" s="22"/>
      <c r="J131" s="22"/>
      <c r="N131" s="15"/>
      <c r="O131" s="15"/>
      <c r="Q131" s="15"/>
      <c r="R131" s="21"/>
      <c r="S131" s="39"/>
      <c r="T131" s="36"/>
      <c r="U131" s="36"/>
    </row>
    <row r="132" spans="7:21" s="44" customFormat="1" x14ac:dyDescent="0.35">
      <c r="G132" s="45"/>
      <c r="I132" s="22"/>
      <c r="J132" s="22"/>
      <c r="N132" s="15"/>
      <c r="O132" s="15"/>
      <c r="Q132" s="15"/>
      <c r="R132" s="21"/>
      <c r="S132" s="39"/>
      <c r="T132" s="36"/>
      <c r="U132" s="36"/>
    </row>
    <row r="133" spans="7:21" s="44" customFormat="1" x14ac:dyDescent="0.35">
      <c r="G133" s="45"/>
      <c r="I133" s="22"/>
      <c r="J133" s="22"/>
      <c r="N133" s="15"/>
      <c r="O133" s="15"/>
      <c r="Q133" s="15"/>
      <c r="R133" s="21"/>
      <c r="S133" s="39"/>
      <c r="T133" s="36"/>
      <c r="U133" s="36"/>
    </row>
    <row r="134" spans="7:21" s="44" customFormat="1" x14ac:dyDescent="0.35">
      <c r="G134" s="45"/>
      <c r="I134" s="22"/>
      <c r="J134" s="22"/>
      <c r="N134" s="15"/>
      <c r="O134" s="15"/>
      <c r="Q134" s="15"/>
      <c r="R134" s="21"/>
      <c r="S134" s="39"/>
      <c r="T134" s="36"/>
      <c r="U134" s="36"/>
    </row>
    <row r="135" spans="7:21" s="44" customFormat="1" x14ac:dyDescent="0.35">
      <c r="G135" s="45"/>
      <c r="I135" s="22"/>
      <c r="J135" s="22"/>
      <c r="N135" s="15"/>
      <c r="O135" s="15"/>
      <c r="Q135" s="15"/>
      <c r="R135" s="21"/>
      <c r="S135" s="39"/>
      <c r="T135" s="36"/>
      <c r="U135" s="36"/>
    </row>
    <row r="136" spans="7:21" s="44" customFormat="1" x14ac:dyDescent="0.35">
      <c r="G136" s="45"/>
      <c r="I136" s="22"/>
      <c r="J136" s="22"/>
      <c r="N136" s="15"/>
      <c r="O136" s="15"/>
      <c r="Q136" s="15"/>
      <c r="R136" s="21"/>
      <c r="S136" s="39"/>
      <c r="T136" s="36"/>
      <c r="U136" s="36"/>
    </row>
    <row r="137" spans="7:21" s="44" customFormat="1" x14ac:dyDescent="0.35">
      <c r="G137" s="45"/>
      <c r="I137" s="22"/>
      <c r="J137" s="22"/>
      <c r="N137" s="15"/>
      <c r="O137" s="15"/>
      <c r="Q137" s="15"/>
      <c r="R137" s="21"/>
      <c r="S137" s="39"/>
      <c r="T137" s="36"/>
      <c r="U137" s="36"/>
    </row>
    <row r="138" spans="7:21" s="44" customFormat="1" x14ac:dyDescent="0.35">
      <c r="G138" s="45"/>
      <c r="I138" s="22"/>
      <c r="J138" s="22"/>
      <c r="N138" s="15"/>
      <c r="O138" s="15"/>
      <c r="Q138" s="15"/>
      <c r="R138" s="21"/>
      <c r="S138" s="39"/>
      <c r="T138" s="36"/>
      <c r="U138" s="36"/>
    </row>
    <row r="139" spans="7:21" x14ac:dyDescent="0.35">
      <c r="I139" s="16"/>
      <c r="J139" s="16"/>
      <c r="O139" s="13"/>
      <c r="Q139" s="11"/>
      <c r="R139" s="48"/>
      <c r="S139" s="39"/>
      <c r="T139" s="36"/>
      <c r="U139" s="36"/>
    </row>
    <row r="140" spans="7:21" x14ac:dyDescent="0.35">
      <c r="I140" s="16"/>
      <c r="J140" s="16"/>
      <c r="O140" s="13"/>
      <c r="Q140" s="11"/>
      <c r="R140" s="48"/>
      <c r="S140" s="39"/>
      <c r="T140" s="36"/>
      <c r="U140" s="36"/>
    </row>
    <row r="141" spans="7:21" x14ac:dyDescent="0.35">
      <c r="I141" s="16"/>
      <c r="J141" s="16"/>
      <c r="O141" s="13"/>
      <c r="Q141" s="11"/>
      <c r="R141" s="48"/>
      <c r="T141" s="34"/>
      <c r="U141" s="34"/>
    </row>
    <row r="142" spans="7:21" x14ac:dyDescent="0.35">
      <c r="I142" s="16"/>
      <c r="J142" s="16"/>
      <c r="O142" s="13"/>
      <c r="Q142" s="11"/>
      <c r="R142" s="48"/>
      <c r="T142" s="34"/>
      <c r="U142" s="34"/>
    </row>
    <row r="143" spans="7:21" x14ac:dyDescent="0.35">
      <c r="I143" s="16"/>
      <c r="J143" s="16"/>
      <c r="O143" s="11"/>
      <c r="Q143" s="11"/>
      <c r="R143" s="48"/>
      <c r="T143" s="34"/>
      <c r="U143" s="34"/>
    </row>
    <row r="144" spans="7:21" x14ac:dyDescent="0.35">
      <c r="I144" s="16"/>
      <c r="J144" s="16"/>
      <c r="O144" s="11"/>
      <c r="Q144" s="11"/>
      <c r="R144" s="48"/>
      <c r="T144" s="34"/>
      <c r="U144" s="34"/>
    </row>
    <row r="145" spans="9:21" x14ac:dyDescent="0.35">
      <c r="I145" s="16"/>
      <c r="J145" s="16"/>
      <c r="O145" s="11"/>
      <c r="Q145" s="11"/>
      <c r="R145" s="48"/>
      <c r="T145" s="34"/>
      <c r="U145" s="34"/>
    </row>
    <row r="146" spans="9:21" x14ac:dyDescent="0.35">
      <c r="I146" s="16"/>
      <c r="J146" s="16"/>
      <c r="O146" s="11"/>
      <c r="Q146" s="11"/>
      <c r="R146" s="48"/>
      <c r="T146" s="34"/>
      <c r="U146" s="34"/>
    </row>
    <row r="147" spans="9:21" x14ac:dyDescent="0.35">
      <c r="I147" s="16"/>
      <c r="J147" s="16"/>
      <c r="O147" s="11"/>
      <c r="Q147" s="11"/>
      <c r="R147" s="48"/>
      <c r="T147" s="34"/>
      <c r="U147" s="34"/>
    </row>
    <row r="148" spans="9:21" x14ac:dyDescent="0.35">
      <c r="I148" s="16"/>
      <c r="J148" s="16"/>
      <c r="O148" s="11"/>
      <c r="Q148" s="11"/>
      <c r="R148" s="48"/>
      <c r="T148" s="34"/>
      <c r="U148" s="34"/>
    </row>
    <row r="149" spans="9:21" x14ac:dyDescent="0.35">
      <c r="I149" s="16"/>
      <c r="J149" s="16"/>
      <c r="O149" s="11"/>
      <c r="Q149" s="11"/>
      <c r="R149" s="48"/>
      <c r="T149" s="34"/>
      <c r="U149" s="34"/>
    </row>
    <row r="150" spans="9:21" x14ac:dyDescent="0.35">
      <c r="I150" s="16"/>
      <c r="J150" s="16"/>
      <c r="O150" s="11"/>
      <c r="Q150" s="11"/>
      <c r="R150" s="48"/>
      <c r="T150" s="34"/>
      <c r="U150" s="34"/>
    </row>
    <row r="151" spans="9:21" x14ac:dyDescent="0.35">
      <c r="I151" s="16"/>
      <c r="J151" s="16"/>
      <c r="O151" s="11"/>
      <c r="Q151" s="11"/>
      <c r="R151" s="48"/>
      <c r="T151" s="34"/>
      <c r="U151" s="34"/>
    </row>
    <row r="152" spans="9:21" x14ac:dyDescent="0.35">
      <c r="I152" s="16"/>
      <c r="J152" s="16"/>
      <c r="O152" s="11"/>
      <c r="Q152" s="11"/>
      <c r="R152" s="48"/>
      <c r="T152" s="34"/>
      <c r="U152" s="34"/>
    </row>
    <row r="153" spans="9:21" x14ac:dyDescent="0.35">
      <c r="I153" s="16"/>
      <c r="J153" s="16"/>
      <c r="O153" s="11"/>
      <c r="Q153" s="11"/>
      <c r="R153" s="48"/>
      <c r="T153" s="34"/>
      <c r="U153" s="34"/>
    </row>
    <row r="154" spans="9:21" x14ac:dyDescent="0.35">
      <c r="I154" s="16"/>
      <c r="J154" s="16"/>
      <c r="O154" s="11"/>
      <c r="Q154" s="11"/>
      <c r="R154" s="48"/>
      <c r="T154" s="34"/>
      <c r="U154" s="34"/>
    </row>
    <row r="155" spans="9:21" x14ac:dyDescent="0.35">
      <c r="I155" s="16"/>
      <c r="J155" s="16"/>
      <c r="O155" s="11"/>
      <c r="Q155" s="11"/>
      <c r="R155" s="48"/>
      <c r="T155" s="34"/>
      <c r="U155" s="34"/>
    </row>
    <row r="156" spans="9:21" x14ac:dyDescent="0.35">
      <c r="I156" s="16"/>
      <c r="J156" s="16"/>
      <c r="O156" s="11"/>
      <c r="Q156" s="11"/>
      <c r="R156" s="48"/>
      <c r="T156" s="34"/>
      <c r="U156" s="34"/>
    </row>
    <row r="157" spans="9:21" x14ac:dyDescent="0.35">
      <c r="I157" s="16"/>
      <c r="J157" s="16"/>
      <c r="O157" s="11"/>
      <c r="Q157" s="11"/>
      <c r="R157" s="48"/>
      <c r="T157" s="34"/>
      <c r="U157" s="34"/>
    </row>
    <row r="158" spans="9:21" x14ac:dyDescent="0.35">
      <c r="I158" s="16"/>
      <c r="J158" s="16"/>
      <c r="O158" s="11"/>
      <c r="Q158" s="11"/>
      <c r="R158" s="48"/>
      <c r="T158" s="34"/>
      <c r="U158" s="34"/>
    </row>
    <row r="159" spans="9:21" x14ac:dyDescent="0.35">
      <c r="I159" s="16"/>
      <c r="J159" s="16"/>
      <c r="O159" s="11"/>
      <c r="Q159" s="11"/>
      <c r="R159" s="48"/>
      <c r="T159" s="34"/>
      <c r="U159" s="34"/>
    </row>
    <row r="160" spans="9:21" x14ac:dyDescent="0.35">
      <c r="I160" s="16"/>
      <c r="J160" s="16"/>
      <c r="O160" s="11"/>
      <c r="Q160" s="11"/>
      <c r="R160" s="48"/>
      <c r="T160" s="34"/>
      <c r="U160" s="34"/>
    </row>
    <row r="161" spans="9:21" x14ac:dyDescent="0.35">
      <c r="I161" s="16"/>
      <c r="J161" s="16"/>
      <c r="O161" s="11"/>
      <c r="Q161" s="11"/>
      <c r="R161" s="48"/>
      <c r="T161" s="34"/>
      <c r="U161" s="34"/>
    </row>
  </sheetData>
  <phoneticPr fontId="14" type="noConversion"/>
  <printOptions gridLines="1"/>
  <pageMargins left="0.70866141732283472" right="0.70866141732283472" top="0.74803149606299213" bottom="0.74803149606299213" header="0.31496062992125984" footer="0.31496062992125984"/>
  <pageSetup paperSize="9" scale="6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DD5E-54F3-46A5-B6B1-3BAFE1A1BCC8}">
  <dimension ref="A1:AA89"/>
  <sheetViews>
    <sheetView zoomScaleNormal="100" workbookViewId="0"/>
  </sheetViews>
  <sheetFormatPr defaultRowHeight="14.5" x14ac:dyDescent="0.35"/>
  <cols>
    <col min="2" max="2" width="28.453125" customWidth="1"/>
    <col min="3" max="3" width="33.1796875" customWidth="1"/>
    <col min="4" max="4" width="26" customWidth="1"/>
    <col min="5" max="5" width="16" customWidth="1"/>
    <col min="6" max="6" width="72" customWidth="1"/>
    <col min="7" max="7" width="5" style="3" customWidth="1"/>
    <col min="8" max="8" width="29.453125" customWidth="1"/>
    <col min="9" max="9" width="10.54296875" style="18" customWidth="1"/>
    <col min="10" max="10" width="12.54296875" style="18" customWidth="1"/>
    <col min="11" max="11" width="34.1796875" customWidth="1"/>
    <col min="12" max="12" width="27.7265625" customWidth="1"/>
    <col min="13" max="13" width="25.7265625" customWidth="1"/>
    <col min="14" max="14" width="12.81640625" customWidth="1"/>
    <col min="15" max="15" width="13.453125" style="5" customWidth="1"/>
    <col min="16" max="16" width="17.1796875" customWidth="1"/>
    <col min="17" max="17" width="11.54296875" style="5" customWidth="1"/>
    <col min="18" max="18" width="21.453125" style="4" customWidth="1"/>
    <col min="19" max="19" width="20.26953125" style="23" customWidth="1"/>
    <col min="20" max="20" width="13.1796875" style="33" customWidth="1"/>
    <col min="21" max="21" width="19.1796875" style="33" customWidth="1"/>
    <col min="22" max="22" width="13.453125" style="37" customWidth="1"/>
    <col min="23" max="23" width="13.26953125" customWidth="1"/>
    <col min="24" max="24" width="33.81640625" customWidth="1"/>
    <col min="25" max="26" width="35.1796875" customWidth="1"/>
  </cols>
  <sheetData>
    <row r="1" spans="2:26" x14ac:dyDescent="0.35">
      <c r="I1" s="89"/>
      <c r="J1" s="89"/>
      <c r="O1" s="30"/>
      <c r="Q1" s="30"/>
      <c r="R1" s="90"/>
      <c r="T1" s="91"/>
      <c r="U1" s="91"/>
      <c r="V1" s="92"/>
    </row>
    <row r="2" spans="2:26" ht="15.5" x14ac:dyDescent="0.35">
      <c r="D2" s="93"/>
      <c r="F2" s="12"/>
      <c r="I2" s="89"/>
      <c r="J2" s="89"/>
      <c r="O2" s="94"/>
      <c r="P2" s="95"/>
      <c r="Q2" s="96"/>
      <c r="R2" s="97"/>
      <c r="S2" s="98"/>
      <c r="T2" s="91"/>
      <c r="U2" s="91"/>
      <c r="V2" s="92"/>
    </row>
    <row r="3" spans="2:26" ht="15.5" x14ac:dyDescent="0.35">
      <c r="D3" s="93"/>
      <c r="F3" s="12"/>
      <c r="I3" s="89"/>
      <c r="J3" s="89"/>
      <c r="O3" s="94"/>
      <c r="P3" s="95"/>
      <c r="Q3" s="96"/>
      <c r="R3" s="97"/>
      <c r="S3" s="98"/>
      <c r="T3" s="91"/>
      <c r="U3" s="91"/>
      <c r="V3" s="92"/>
    </row>
    <row r="4" spans="2:26" ht="16.5" customHeight="1" x14ac:dyDescent="0.35">
      <c r="F4" s="23"/>
      <c r="I4" s="89"/>
      <c r="J4" s="89"/>
      <c r="K4" s="90"/>
      <c r="L4" s="90"/>
      <c r="M4" s="90"/>
      <c r="N4" s="99"/>
      <c r="O4" s="99"/>
      <c r="P4" s="100"/>
      <c r="Q4" s="101"/>
      <c r="R4" s="102"/>
      <c r="S4" s="103"/>
      <c r="T4" s="91"/>
      <c r="U4" s="91"/>
      <c r="V4" s="92"/>
      <c r="X4" s="90"/>
      <c r="Y4" s="71"/>
      <c r="Z4" s="71"/>
    </row>
    <row r="5" spans="2:26" ht="16.5" customHeight="1" x14ac:dyDescent="0.35">
      <c r="F5" s="23"/>
      <c r="I5" s="89"/>
      <c r="J5" s="89"/>
      <c r="K5" s="90"/>
      <c r="L5" s="90"/>
      <c r="M5" s="90"/>
      <c r="N5" s="99"/>
      <c r="O5" s="99"/>
      <c r="P5" s="100"/>
      <c r="Q5" s="101"/>
      <c r="R5" s="102"/>
      <c r="S5" s="103"/>
      <c r="T5" s="91"/>
      <c r="U5" s="91"/>
      <c r="V5" s="92"/>
      <c r="X5" s="90"/>
      <c r="Y5" s="71"/>
      <c r="Z5" s="71"/>
    </row>
    <row r="6" spans="2:26" ht="16.5" customHeight="1" x14ac:dyDescent="0.35">
      <c r="F6" s="23"/>
      <c r="I6" s="89"/>
      <c r="J6" s="89"/>
      <c r="K6" s="90"/>
      <c r="L6" s="90"/>
      <c r="M6" s="90"/>
      <c r="N6" s="99"/>
      <c r="O6" s="99"/>
      <c r="P6" s="100"/>
      <c r="Q6" s="101"/>
      <c r="R6" s="102"/>
      <c r="S6" s="103"/>
      <c r="T6" s="91"/>
      <c r="U6" s="91"/>
      <c r="V6" s="92"/>
      <c r="X6" s="90"/>
      <c r="Y6" s="71"/>
      <c r="Z6" s="71"/>
    </row>
    <row r="7" spans="2:26" ht="16.5" customHeight="1" x14ac:dyDescent="0.35">
      <c r="F7" s="23"/>
      <c r="I7" s="89"/>
      <c r="J7" s="89"/>
      <c r="K7" s="90"/>
      <c r="L7" s="90"/>
      <c r="M7" s="90"/>
      <c r="N7" s="99"/>
      <c r="O7" s="99"/>
      <c r="P7" s="100"/>
      <c r="Q7" s="101"/>
      <c r="R7" s="102"/>
      <c r="S7" s="103"/>
      <c r="T7" s="91"/>
      <c r="U7" s="91"/>
      <c r="V7" s="92"/>
      <c r="X7" s="90"/>
      <c r="Y7" s="71"/>
      <c r="Z7" s="71"/>
    </row>
    <row r="8" spans="2:26" ht="16.5" customHeight="1" x14ac:dyDescent="0.35">
      <c r="F8" s="23"/>
      <c r="I8" s="89"/>
      <c r="J8" s="89"/>
      <c r="L8" s="90"/>
      <c r="M8" s="90"/>
      <c r="N8" s="99"/>
      <c r="O8" s="99"/>
      <c r="P8" s="100"/>
      <c r="Q8" s="101"/>
      <c r="R8" s="102"/>
      <c r="S8" s="103"/>
      <c r="T8" s="91"/>
      <c r="U8" s="91"/>
      <c r="V8" s="92"/>
      <c r="X8" s="90"/>
      <c r="Y8" s="71"/>
      <c r="Z8" s="71"/>
    </row>
    <row r="9" spans="2:26" ht="22.5" customHeight="1" x14ac:dyDescent="0.55000000000000004">
      <c r="B9" s="104" t="s">
        <v>766</v>
      </c>
      <c r="F9" s="23"/>
      <c r="I9" s="89"/>
      <c r="J9" s="89"/>
      <c r="K9" s="90"/>
      <c r="L9" s="90"/>
      <c r="M9" s="90"/>
      <c r="N9" s="99"/>
      <c r="O9" s="99"/>
      <c r="P9" s="100"/>
      <c r="Q9" s="101"/>
      <c r="R9" s="102"/>
      <c r="S9" s="103"/>
      <c r="T9" s="91"/>
      <c r="U9" s="91"/>
      <c r="V9" s="92"/>
      <c r="X9" s="90"/>
      <c r="Y9" s="71"/>
      <c r="Z9" s="71"/>
    </row>
    <row r="10" spans="2:26" ht="21.75" customHeight="1" x14ac:dyDescent="0.35">
      <c r="B10" s="1" t="s">
        <v>741</v>
      </c>
      <c r="I10" s="89"/>
      <c r="J10" s="89"/>
      <c r="K10" s="90"/>
      <c r="L10" s="90"/>
      <c r="M10" s="90"/>
      <c r="N10" s="99"/>
      <c r="O10" s="99"/>
      <c r="P10" s="100"/>
      <c r="Q10" s="101"/>
      <c r="R10" s="102"/>
      <c r="S10" s="103"/>
      <c r="T10" s="91"/>
      <c r="U10" s="91"/>
      <c r="V10" s="92"/>
      <c r="X10" s="90"/>
      <c r="Y10" s="71"/>
      <c r="Z10" s="71"/>
    </row>
    <row r="11" spans="2:26" ht="16.5" customHeight="1" x14ac:dyDescent="0.35">
      <c r="B11" s="41" t="s">
        <v>738</v>
      </c>
      <c r="I11" s="89"/>
      <c r="J11" s="89"/>
      <c r="K11" s="90"/>
      <c r="L11" s="90"/>
      <c r="M11" s="90"/>
      <c r="N11" s="99"/>
      <c r="O11" s="99"/>
      <c r="P11" s="100"/>
      <c r="Q11" s="101"/>
      <c r="R11" s="102"/>
      <c r="S11" s="103"/>
      <c r="T11" s="91"/>
      <c r="U11" s="91"/>
      <c r="V11" s="92"/>
      <c r="X11" s="90"/>
      <c r="Y11" s="71"/>
      <c r="Z11" s="71"/>
    </row>
    <row r="12" spans="2:26" ht="16.5" customHeight="1" x14ac:dyDescent="0.35">
      <c r="B12" s="41"/>
      <c r="H12" t="s">
        <v>742</v>
      </c>
      <c r="I12" s="89"/>
      <c r="J12" s="89"/>
      <c r="K12" s="90"/>
      <c r="L12" s="90"/>
      <c r="M12" s="90"/>
      <c r="N12" s="99"/>
      <c r="O12" s="99"/>
      <c r="P12" s="100"/>
      <c r="Q12" s="101"/>
      <c r="R12" s="102"/>
      <c r="S12" s="103"/>
      <c r="T12" s="91"/>
      <c r="U12" s="91"/>
      <c r="V12" s="92"/>
      <c r="X12" s="90"/>
      <c r="Y12" s="71"/>
      <c r="Z12" s="71"/>
    </row>
    <row r="13" spans="2:26" ht="14.25" customHeight="1" x14ac:dyDescent="0.35">
      <c r="I13" s="89"/>
      <c r="J13" s="89"/>
      <c r="K13" s="90"/>
      <c r="L13" s="90"/>
      <c r="M13" s="90"/>
      <c r="N13" s="99"/>
      <c r="O13" s="99"/>
      <c r="Q13" s="99"/>
      <c r="R13" s="102"/>
      <c r="S13" s="103"/>
      <c r="T13" s="91"/>
      <c r="U13" s="91"/>
      <c r="V13" s="92"/>
      <c r="X13" s="90"/>
      <c r="Y13" s="71"/>
      <c r="Z13" s="71"/>
    </row>
    <row r="14" spans="2:26" ht="14.25" customHeight="1" x14ac:dyDescent="0.45">
      <c r="B14" s="7" t="s">
        <v>749</v>
      </c>
      <c r="I14" s="89"/>
      <c r="J14" s="89"/>
      <c r="K14" s="90"/>
      <c r="L14" s="90"/>
      <c r="M14" s="90"/>
      <c r="N14" s="99"/>
      <c r="O14" s="99"/>
      <c r="Q14" s="99"/>
      <c r="R14" s="102"/>
      <c r="S14" s="103"/>
      <c r="T14" s="91"/>
      <c r="U14" s="91"/>
      <c r="V14" s="92"/>
      <c r="X14" s="90"/>
      <c r="Y14" s="71"/>
      <c r="Z14" s="71"/>
    </row>
    <row r="15" spans="2:26" ht="14.25" customHeight="1" x14ac:dyDescent="0.35">
      <c r="B15" s="105" t="s">
        <v>750</v>
      </c>
      <c r="I15" s="89"/>
      <c r="J15" s="89"/>
      <c r="K15" s="90"/>
      <c r="L15" s="90"/>
      <c r="M15" s="90"/>
      <c r="N15" s="99"/>
      <c r="O15" s="99"/>
      <c r="Q15" s="99"/>
      <c r="R15" s="102"/>
      <c r="S15" s="103"/>
      <c r="T15" s="91"/>
      <c r="U15" s="91"/>
      <c r="V15" s="92"/>
      <c r="X15" s="90"/>
      <c r="Y15" s="71"/>
      <c r="Z15" s="71"/>
    </row>
    <row r="16" spans="2:26" x14ac:dyDescent="0.35">
      <c r="K16" s="4"/>
      <c r="L16" s="31" t="s">
        <v>543</v>
      </c>
      <c r="M16" s="4"/>
      <c r="N16" s="1" t="s">
        <v>264</v>
      </c>
      <c r="P16" s="4"/>
      <c r="Q16" s="10" t="s">
        <v>745</v>
      </c>
      <c r="R16" s="8"/>
      <c r="S16" s="10" t="s">
        <v>746</v>
      </c>
      <c r="T16" s="6"/>
      <c r="U16" s="6"/>
      <c r="V16" s="38"/>
      <c r="W16" s="1"/>
      <c r="X16" s="4"/>
      <c r="Y16" s="9"/>
      <c r="Z16" s="9"/>
    </row>
    <row r="17" spans="2:26" s="17" customFormat="1" ht="66" customHeight="1" x14ac:dyDescent="0.35">
      <c r="B17" s="17" t="s">
        <v>198</v>
      </c>
      <c r="C17" s="17" t="s">
        <v>459</v>
      </c>
      <c r="D17" s="17" t="s">
        <v>197</v>
      </c>
      <c r="E17" s="17" t="s">
        <v>245</v>
      </c>
      <c r="F17" s="17" t="s">
        <v>196</v>
      </c>
      <c r="G17" s="24" t="s">
        <v>254</v>
      </c>
      <c r="H17" s="25" t="s">
        <v>250</v>
      </c>
      <c r="I17" s="26" t="s">
        <v>541</v>
      </c>
      <c r="J17" s="26" t="s">
        <v>191</v>
      </c>
      <c r="K17" s="27" t="s">
        <v>274</v>
      </c>
      <c r="L17" s="27" t="s">
        <v>194</v>
      </c>
      <c r="M17" s="27" t="s">
        <v>542</v>
      </c>
      <c r="N17" s="25" t="s">
        <v>266</v>
      </c>
      <c r="O17" s="27" t="s">
        <v>261</v>
      </c>
      <c r="P17" s="27" t="s">
        <v>265</v>
      </c>
      <c r="Q17" s="25" t="s">
        <v>420</v>
      </c>
      <c r="R17" s="29" t="s">
        <v>421</v>
      </c>
      <c r="S17" s="32" t="s">
        <v>602</v>
      </c>
      <c r="T17" s="35" t="s">
        <v>609</v>
      </c>
      <c r="U17" s="35" t="s">
        <v>616</v>
      </c>
      <c r="V17" s="29" t="s">
        <v>601</v>
      </c>
      <c r="W17" s="17" t="s">
        <v>195</v>
      </c>
      <c r="X17" s="27" t="s">
        <v>269</v>
      </c>
      <c r="Y17" s="27" t="s">
        <v>270</v>
      </c>
      <c r="Z17" s="27" t="s">
        <v>654</v>
      </c>
    </row>
    <row r="18" spans="2:26" s="44" customFormat="1" ht="15.5" x14ac:dyDescent="0.35">
      <c r="B18" s="44" t="s">
        <v>83</v>
      </c>
      <c r="C18" s="44" t="s">
        <v>83</v>
      </c>
      <c r="D18" s="44" t="s">
        <v>86</v>
      </c>
      <c r="E18" s="44" t="s">
        <v>550</v>
      </c>
      <c r="F18" s="44" t="s">
        <v>549</v>
      </c>
      <c r="G18" s="45">
        <v>4</v>
      </c>
      <c r="H18" s="44" t="s">
        <v>638</v>
      </c>
      <c r="I18" s="22">
        <v>2025</v>
      </c>
      <c r="J18" s="65"/>
      <c r="K18" s="44" t="s">
        <v>310</v>
      </c>
      <c r="N18" s="15">
        <v>4</v>
      </c>
      <c r="O18" s="21">
        <v>16000</v>
      </c>
      <c r="P18" s="42">
        <v>0.5</v>
      </c>
      <c r="Q18" s="15">
        <v>2</v>
      </c>
      <c r="R18" s="21">
        <v>16000</v>
      </c>
      <c r="S18" s="39"/>
      <c r="T18" s="36"/>
      <c r="U18" s="36"/>
      <c r="V18" s="15">
        <v>0</v>
      </c>
      <c r="W18" s="44" t="s">
        <v>4</v>
      </c>
      <c r="Y18" s="79"/>
      <c r="Z18" s="79"/>
    </row>
    <row r="19" spans="2:26" s="44" customFormat="1" x14ac:dyDescent="0.35">
      <c r="B19" s="44" t="s">
        <v>83</v>
      </c>
      <c r="C19" s="44" t="s">
        <v>83</v>
      </c>
      <c r="D19" s="44" t="s">
        <v>122</v>
      </c>
      <c r="F19" s="44" t="s">
        <v>716</v>
      </c>
      <c r="G19" s="45">
        <v>3</v>
      </c>
      <c r="H19" s="44" t="s">
        <v>762</v>
      </c>
      <c r="I19" s="22">
        <v>2026</v>
      </c>
      <c r="J19" s="22"/>
      <c r="K19" s="44" t="s">
        <v>678</v>
      </c>
      <c r="L19" s="44" t="s">
        <v>678</v>
      </c>
      <c r="N19" s="45"/>
      <c r="O19" s="15">
        <v>-200000</v>
      </c>
      <c r="P19" s="88">
        <v>0</v>
      </c>
      <c r="Q19" s="21"/>
      <c r="R19" s="21"/>
      <c r="S19" s="39" t="s">
        <v>603</v>
      </c>
      <c r="T19" s="55" t="s">
        <v>679</v>
      </c>
      <c r="U19" s="36"/>
      <c r="V19" s="56"/>
      <c r="W19" s="44" t="s">
        <v>4</v>
      </c>
    </row>
    <row r="20" spans="2:26" s="44" customFormat="1" x14ac:dyDescent="0.35">
      <c r="B20" s="44" t="s">
        <v>83</v>
      </c>
      <c r="C20" s="44" t="s">
        <v>83</v>
      </c>
      <c r="D20" s="44" t="s">
        <v>122</v>
      </c>
      <c r="F20" s="44" t="s">
        <v>686</v>
      </c>
      <c r="G20" s="45">
        <v>4</v>
      </c>
      <c r="H20" s="44" t="s">
        <v>27</v>
      </c>
      <c r="I20" s="22">
        <v>2026</v>
      </c>
      <c r="J20" s="22"/>
      <c r="K20" s="44" t="s">
        <v>345</v>
      </c>
      <c r="N20" s="45">
        <v>-1</v>
      </c>
      <c r="O20" s="15">
        <v>-850</v>
      </c>
      <c r="P20" s="42">
        <v>1</v>
      </c>
      <c r="Q20" s="21">
        <v>-1</v>
      </c>
      <c r="R20" s="21">
        <v>-850</v>
      </c>
      <c r="S20" s="39"/>
      <c r="T20" s="36"/>
      <c r="U20" s="36"/>
      <c r="V20" s="15">
        <v>0</v>
      </c>
      <c r="W20" s="44" t="s">
        <v>4</v>
      </c>
    </row>
    <row r="21" spans="2:26" s="44" customFormat="1" x14ac:dyDescent="0.35">
      <c r="B21" s="44" t="s">
        <v>6</v>
      </c>
      <c r="C21" s="44" t="s">
        <v>347</v>
      </c>
      <c r="D21" s="44" t="s">
        <v>367</v>
      </c>
      <c r="F21" s="44" t="s">
        <v>554</v>
      </c>
      <c r="G21" s="45">
        <v>4</v>
      </c>
      <c r="H21" s="44" t="s">
        <v>27</v>
      </c>
      <c r="I21" s="22">
        <v>2027</v>
      </c>
      <c r="J21" s="22"/>
      <c r="K21" s="44" t="s">
        <v>556</v>
      </c>
      <c r="M21" s="44" t="s">
        <v>555</v>
      </c>
      <c r="N21" s="62">
        <v>5</v>
      </c>
      <c r="O21" s="15">
        <v>25000</v>
      </c>
      <c r="P21" s="57">
        <v>0.5</v>
      </c>
      <c r="Q21" s="15">
        <v>2.5</v>
      </c>
      <c r="R21" s="21">
        <v>12500</v>
      </c>
      <c r="S21" s="47" t="s">
        <v>603</v>
      </c>
      <c r="T21" s="36"/>
      <c r="U21" s="36"/>
      <c r="V21" s="15">
        <v>0</v>
      </c>
      <c r="W21" s="44" t="s">
        <v>4</v>
      </c>
      <c r="Y21" s="44" t="s">
        <v>68</v>
      </c>
    </row>
    <row r="22" spans="2:26" s="44" customFormat="1" x14ac:dyDescent="0.35">
      <c r="B22" s="44" t="s">
        <v>6</v>
      </c>
      <c r="C22" s="44" t="s">
        <v>347</v>
      </c>
      <c r="D22" s="44" t="s">
        <v>177</v>
      </c>
      <c r="F22" s="44" t="s">
        <v>722</v>
      </c>
      <c r="G22" s="45">
        <v>4</v>
      </c>
      <c r="H22" s="44" t="s">
        <v>27</v>
      </c>
      <c r="I22" s="22">
        <v>2025</v>
      </c>
      <c r="J22" s="65"/>
      <c r="K22" s="44" t="s">
        <v>450</v>
      </c>
      <c r="L22" s="44" t="s">
        <v>674</v>
      </c>
      <c r="N22" s="76"/>
      <c r="O22" s="50"/>
      <c r="P22" s="44" t="s">
        <v>12</v>
      </c>
      <c r="Q22" s="15">
        <v>2</v>
      </c>
      <c r="R22" s="21">
        <v>6000</v>
      </c>
      <c r="S22" s="47"/>
      <c r="T22" s="36"/>
      <c r="U22" s="36"/>
      <c r="V22" s="21">
        <v>0</v>
      </c>
      <c r="W22" s="44" t="s">
        <v>4</v>
      </c>
      <c r="X22" s="44" t="s">
        <v>189</v>
      </c>
      <c r="Y22" s="44" t="s">
        <v>189</v>
      </c>
    </row>
    <row r="23" spans="2:26" s="44" customFormat="1" x14ac:dyDescent="0.35">
      <c r="B23" s="44" t="s">
        <v>6</v>
      </c>
      <c r="C23" s="44" t="s">
        <v>460</v>
      </c>
      <c r="D23" s="44" t="s">
        <v>144</v>
      </c>
      <c r="F23" s="44" t="s">
        <v>608</v>
      </c>
      <c r="G23" s="45">
        <v>3</v>
      </c>
      <c r="H23" s="44" t="s">
        <v>721</v>
      </c>
      <c r="I23" s="22">
        <v>2024</v>
      </c>
      <c r="J23" s="22"/>
      <c r="K23" s="44" t="s">
        <v>500</v>
      </c>
      <c r="M23" s="44" t="s">
        <v>499</v>
      </c>
      <c r="N23" s="44">
        <v>3</v>
      </c>
      <c r="O23" s="15">
        <v>9000</v>
      </c>
      <c r="P23" s="42">
        <v>0.66</v>
      </c>
      <c r="Q23" s="15">
        <v>1.98</v>
      </c>
      <c r="R23" s="21">
        <v>5940</v>
      </c>
      <c r="S23" s="39" t="s">
        <v>604</v>
      </c>
      <c r="T23" s="36">
        <v>0.33</v>
      </c>
      <c r="U23" s="36">
        <v>1</v>
      </c>
      <c r="V23" s="15">
        <v>9000</v>
      </c>
      <c r="W23" s="44" t="s">
        <v>4</v>
      </c>
      <c r="X23" s="44" t="s">
        <v>559</v>
      </c>
    </row>
    <row r="24" spans="2:26" s="44" customFormat="1" x14ac:dyDescent="0.35">
      <c r="B24" s="44" t="s">
        <v>6</v>
      </c>
      <c r="C24" s="44" t="s">
        <v>461</v>
      </c>
      <c r="D24" s="44" t="s">
        <v>378</v>
      </c>
      <c r="F24" s="44" t="s">
        <v>658</v>
      </c>
      <c r="G24" s="45">
        <v>4</v>
      </c>
      <c r="H24" s="44" t="s">
        <v>27</v>
      </c>
      <c r="I24" s="22">
        <v>2026</v>
      </c>
      <c r="J24" s="22"/>
      <c r="K24" s="44" t="s">
        <v>659</v>
      </c>
      <c r="L24" s="44" t="s">
        <v>585</v>
      </c>
      <c r="M24" s="44" t="s">
        <v>660</v>
      </c>
      <c r="N24" s="44">
        <v>7</v>
      </c>
      <c r="O24" s="15">
        <v>42000</v>
      </c>
      <c r="P24" s="57">
        <v>0.25</v>
      </c>
      <c r="Q24" s="15">
        <v>1.75</v>
      </c>
      <c r="R24" s="21">
        <v>10500</v>
      </c>
      <c r="S24" s="39" t="s">
        <v>604</v>
      </c>
      <c r="T24" s="36"/>
      <c r="U24" s="36">
        <v>0.5</v>
      </c>
      <c r="V24" s="15">
        <v>21000</v>
      </c>
      <c r="W24" s="44" t="s">
        <v>4</v>
      </c>
    </row>
    <row r="25" spans="2:26" s="44" customFormat="1" x14ac:dyDescent="0.35">
      <c r="B25" s="44" t="s">
        <v>6</v>
      </c>
      <c r="C25" s="44" t="s">
        <v>259</v>
      </c>
      <c r="D25" s="44" t="s">
        <v>69</v>
      </c>
      <c r="F25" s="44" t="s">
        <v>539</v>
      </c>
      <c r="G25" s="45">
        <v>4</v>
      </c>
      <c r="H25" s="44" t="s">
        <v>27</v>
      </c>
      <c r="I25" s="22">
        <v>2025</v>
      </c>
      <c r="J25" s="22"/>
      <c r="K25" s="44" t="s">
        <v>386</v>
      </c>
      <c r="M25" s="44" t="s">
        <v>13</v>
      </c>
      <c r="N25" s="83">
        <v>4</v>
      </c>
      <c r="O25" s="15">
        <v>22000</v>
      </c>
      <c r="P25" s="57">
        <v>0.5</v>
      </c>
      <c r="Q25" s="15">
        <v>2</v>
      </c>
      <c r="R25" s="21">
        <v>11000</v>
      </c>
      <c r="S25" s="47" t="s">
        <v>603</v>
      </c>
      <c r="T25" s="36"/>
      <c r="U25" s="36"/>
      <c r="V25" s="21">
        <v>0</v>
      </c>
      <c r="W25" s="44" t="s">
        <v>4</v>
      </c>
      <c r="X25" s="44" t="s">
        <v>477</v>
      </c>
    </row>
    <row r="26" spans="2:26" s="44" customFormat="1" x14ac:dyDescent="0.35">
      <c r="B26" s="44" t="s">
        <v>6</v>
      </c>
      <c r="C26" s="44" t="s">
        <v>259</v>
      </c>
      <c r="D26" s="44" t="s">
        <v>365</v>
      </c>
      <c r="E26" s="44" t="s">
        <v>417</v>
      </c>
      <c r="F26" s="44" t="s">
        <v>473</v>
      </c>
      <c r="G26" s="45">
        <v>3</v>
      </c>
      <c r="H26" s="44" t="s">
        <v>721</v>
      </c>
      <c r="I26" s="22">
        <v>2024</v>
      </c>
      <c r="J26" s="22"/>
      <c r="K26" s="44" t="s">
        <v>418</v>
      </c>
      <c r="L26" s="44" t="s">
        <v>419</v>
      </c>
      <c r="M26" s="44" t="s">
        <v>419</v>
      </c>
      <c r="N26" s="44">
        <v>3</v>
      </c>
      <c r="O26" s="15">
        <v>12000</v>
      </c>
      <c r="P26" s="57">
        <v>0.5</v>
      </c>
      <c r="Q26" s="58">
        <v>1.5</v>
      </c>
      <c r="R26" s="21">
        <v>6000</v>
      </c>
      <c r="S26" s="39" t="s">
        <v>603</v>
      </c>
      <c r="T26" s="36"/>
      <c r="U26" s="36"/>
      <c r="V26" s="15">
        <v>0</v>
      </c>
      <c r="W26" s="44" t="s">
        <v>4</v>
      </c>
      <c r="X26" s="44" t="s">
        <v>474</v>
      </c>
    </row>
    <row r="27" spans="2:26" s="44" customFormat="1" x14ac:dyDescent="0.35">
      <c r="B27" s="44" t="s">
        <v>1</v>
      </c>
      <c r="C27" s="44" t="s">
        <v>1</v>
      </c>
      <c r="D27" s="44" t="s">
        <v>379</v>
      </c>
      <c r="F27" s="44" t="s">
        <v>583</v>
      </c>
      <c r="G27" s="45">
        <v>4</v>
      </c>
      <c r="H27" s="44" t="s">
        <v>27</v>
      </c>
      <c r="I27" s="22">
        <v>2025</v>
      </c>
      <c r="J27" s="22"/>
      <c r="K27" s="44" t="s">
        <v>584</v>
      </c>
      <c r="L27" s="44" t="s">
        <v>622</v>
      </c>
      <c r="M27" s="44" t="s">
        <v>717</v>
      </c>
      <c r="O27" s="81" t="s">
        <v>693</v>
      </c>
      <c r="Q27" s="15">
        <v>2</v>
      </c>
      <c r="R27" s="21">
        <v>12200</v>
      </c>
      <c r="S27" s="39" t="s">
        <v>604</v>
      </c>
      <c r="T27" s="36" t="s">
        <v>12</v>
      </c>
      <c r="U27" s="36"/>
      <c r="V27" s="15"/>
      <c r="W27" s="44" t="s">
        <v>4</v>
      </c>
    </row>
    <row r="28" spans="2:26" s="44" customFormat="1" x14ac:dyDescent="0.35">
      <c r="B28" s="44" t="s">
        <v>82</v>
      </c>
      <c r="C28" s="44" t="s">
        <v>352</v>
      </c>
      <c r="D28" s="44" t="s">
        <v>218</v>
      </c>
      <c r="F28" s="44" t="s">
        <v>669</v>
      </c>
      <c r="G28" s="45">
        <v>4</v>
      </c>
      <c r="H28" s="44" t="s">
        <v>27</v>
      </c>
      <c r="I28" s="22">
        <v>2030</v>
      </c>
      <c r="J28" s="65"/>
      <c r="K28" s="44" t="s">
        <v>102</v>
      </c>
      <c r="N28" s="44">
        <v>8</v>
      </c>
      <c r="O28" s="15">
        <v>40000</v>
      </c>
      <c r="P28" s="57"/>
      <c r="Q28" s="15"/>
      <c r="R28" s="21"/>
      <c r="S28" s="47"/>
      <c r="T28" s="36"/>
      <c r="U28" s="36"/>
      <c r="V28" s="15">
        <v>0</v>
      </c>
      <c r="W28" s="44" t="s">
        <v>4</v>
      </c>
    </row>
    <row r="29" spans="2:26" s="44" customFormat="1" x14ac:dyDescent="0.35">
      <c r="B29" s="44" t="s">
        <v>17</v>
      </c>
      <c r="C29" s="44" t="s">
        <v>350</v>
      </c>
      <c r="D29" s="44" t="s">
        <v>232</v>
      </c>
      <c r="F29" s="44" t="s">
        <v>668</v>
      </c>
      <c r="G29" s="45">
        <v>4</v>
      </c>
      <c r="H29" s="44" t="s">
        <v>27</v>
      </c>
      <c r="I29" s="22">
        <v>2030</v>
      </c>
      <c r="J29" s="65"/>
      <c r="K29" s="44" t="s">
        <v>102</v>
      </c>
      <c r="N29" s="44" t="s">
        <v>666</v>
      </c>
      <c r="O29" s="15"/>
      <c r="P29" s="57"/>
      <c r="Q29" s="15"/>
      <c r="R29" s="21"/>
      <c r="S29" s="47"/>
      <c r="T29" s="36"/>
      <c r="U29" s="36"/>
      <c r="V29" s="15">
        <v>0</v>
      </c>
      <c r="W29" s="44" t="s">
        <v>4</v>
      </c>
    </row>
    <row r="30" spans="2:26" s="44" customFormat="1" x14ac:dyDescent="0.35">
      <c r="B30" s="44" t="s">
        <v>17</v>
      </c>
      <c r="C30" s="44" t="s">
        <v>350</v>
      </c>
      <c r="D30" s="44" t="s">
        <v>207</v>
      </c>
      <c r="F30" s="44" t="s">
        <v>504</v>
      </c>
      <c r="G30" s="45">
        <v>4</v>
      </c>
      <c r="H30" s="44" t="s">
        <v>27</v>
      </c>
      <c r="I30" s="22">
        <v>2025</v>
      </c>
      <c r="J30" s="22"/>
      <c r="K30" s="44" t="s">
        <v>299</v>
      </c>
      <c r="M30" s="44" t="s">
        <v>585</v>
      </c>
      <c r="N30" s="44">
        <v>5</v>
      </c>
      <c r="O30" s="15">
        <v>28500</v>
      </c>
      <c r="P30" s="57">
        <v>0.33</v>
      </c>
      <c r="Q30" s="15">
        <v>1.6500000000000001</v>
      </c>
      <c r="R30" s="21">
        <v>9405</v>
      </c>
      <c r="S30" s="39"/>
      <c r="T30" s="36"/>
      <c r="U30" s="36"/>
      <c r="V30" s="15">
        <v>0</v>
      </c>
      <c r="W30" s="44" t="s">
        <v>4</v>
      </c>
    </row>
    <row r="31" spans="2:26" s="44" customFormat="1" x14ac:dyDescent="0.35">
      <c r="B31" s="44" t="s">
        <v>17</v>
      </c>
      <c r="C31" s="44" t="s">
        <v>355</v>
      </c>
      <c r="D31" s="44" t="s">
        <v>145</v>
      </c>
      <c r="F31" s="44" t="s">
        <v>290</v>
      </c>
      <c r="G31" s="45">
        <v>3</v>
      </c>
      <c r="H31" s="44" t="s">
        <v>721</v>
      </c>
      <c r="I31" s="65">
        <v>2024</v>
      </c>
      <c r="J31" s="65"/>
      <c r="K31" s="44" t="s">
        <v>395</v>
      </c>
      <c r="L31" s="44" t="s">
        <v>394</v>
      </c>
      <c r="M31" s="44" t="s">
        <v>291</v>
      </c>
      <c r="N31" s="44">
        <v>4</v>
      </c>
      <c r="O31" s="15">
        <v>14000</v>
      </c>
      <c r="P31" s="57">
        <v>0.5</v>
      </c>
      <c r="Q31" s="15">
        <v>2</v>
      </c>
      <c r="R31" s="21">
        <v>7000</v>
      </c>
      <c r="S31" s="39"/>
      <c r="T31" s="36"/>
      <c r="U31" s="36"/>
      <c r="V31" s="15">
        <v>0</v>
      </c>
      <c r="W31" s="44" t="s">
        <v>4</v>
      </c>
      <c r="X31" s="44" t="s">
        <v>146</v>
      </c>
      <c r="Y31" s="44" t="s">
        <v>484</v>
      </c>
    </row>
    <row r="32" spans="2:26" s="44" customFormat="1" x14ac:dyDescent="0.35">
      <c r="B32" s="44" t="s">
        <v>7</v>
      </c>
      <c r="C32" s="44" t="s">
        <v>353</v>
      </c>
      <c r="F32" s="44" t="s">
        <v>593</v>
      </c>
      <c r="G32" s="45">
        <v>4</v>
      </c>
      <c r="H32" s="44" t="s">
        <v>27</v>
      </c>
      <c r="I32" s="22">
        <v>2025</v>
      </c>
      <c r="J32" s="22"/>
      <c r="K32" s="44" t="s">
        <v>62</v>
      </c>
      <c r="O32" s="15"/>
      <c r="P32" s="63" t="s">
        <v>12</v>
      </c>
      <c r="Q32" s="15" t="s">
        <v>12</v>
      </c>
      <c r="R32" s="21"/>
      <c r="S32" s="39" t="s">
        <v>603</v>
      </c>
      <c r="T32" s="36"/>
      <c r="U32" s="36"/>
      <c r="V32" s="15">
        <v>0</v>
      </c>
      <c r="W32" s="44" t="s">
        <v>4</v>
      </c>
    </row>
    <row r="33" spans="2:25" s="44" customFormat="1" x14ac:dyDescent="0.35">
      <c r="B33" s="44" t="s">
        <v>7</v>
      </c>
      <c r="C33" s="44" t="s">
        <v>354</v>
      </c>
      <c r="D33" s="44" t="s">
        <v>5</v>
      </c>
      <c r="F33" s="44" t="s">
        <v>492</v>
      </c>
      <c r="G33" s="45">
        <v>4</v>
      </c>
      <c r="H33" s="44" t="s">
        <v>27</v>
      </c>
      <c r="I33" s="22">
        <v>2030</v>
      </c>
      <c r="J33" s="22"/>
      <c r="K33" s="44" t="s">
        <v>491</v>
      </c>
      <c r="L33" s="44" t="s">
        <v>683</v>
      </c>
      <c r="M33" s="44" t="s">
        <v>735</v>
      </c>
      <c r="N33" s="60">
        <v>5</v>
      </c>
      <c r="O33" s="15">
        <v>20000</v>
      </c>
      <c r="P33" s="57">
        <v>1</v>
      </c>
      <c r="Q33" s="15">
        <v>5</v>
      </c>
      <c r="R33" s="21">
        <v>10000</v>
      </c>
      <c r="S33" s="39"/>
      <c r="T33" s="36"/>
      <c r="U33" s="36"/>
      <c r="V33" s="15">
        <v>0</v>
      </c>
      <c r="W33" s="44" t="s">
        <v>4</v>
      </c>
      <c r="X33" s="44" t="s">
        <v>107</v>
      </c>
    </row>
    <row r="34" spans="2:25" s="44" customFormat="1" x14ac:dyDescent="0.35">
      <c r="B34" s="44" t="s">
        <v>7</v>
      </c>
      <c r="C34" s="44" t="s">
        <v>354</v>
      </c>
      <c r="D34" s="44" t="s">
        <v>5</v>
      </c>
      <c r="F34" s="44" t="s">
        <v>551</v>
      </c>
      <c r="G34" s="45">
        <v>4</v>
      </c>
      <c r="H34" s="44" t="s">
        <v>27</v>
      </c>
      <c r="I34" s="22">
        <v>2030</v>
      </c>
      <c r="J34" s="22"/>
      <c r="K34" s="44" t="s">
        <v>491</v>
      </c>
      <c r="L34" s="44" t="s">
        <v>683</v>
      </c>
      <c r="M34" s="44" t="s">
        <v>735</v>
      </c>
      <c r="N34" s="60" t="s">
        <v>552</v>
      </c>
      <c r="O34" s="15"/>
      <c r="P34" s="57">
        <v>1</v>
      </c>
      <c r="Q34" s="15"/>
      <c r="R34" s="53"/>
      <c r="S34" s="39"/>
      <c r="T34" s="36"/>
      <c r="U34" s="36"/>
      <c r="V34" s="15">
        <v>0</v>
      </c>
      <c r="W34" s="44" t="s">
        <v>4</v>
      </c>
      <c r="X34" s="44" t="s">
        <v>562</v>
      </c>
      <c r="Y34" s="44" t="s">
        <v>563</v>
      </c>
    </row>
    <row r="35" spans="2:25" s="44" customFormat="1" x14ac:dyDescent="0.35">
      <c r="B35" s="44" t="s">
        <v>7</v>
      </c>
      <c r="C35" s="44" t="s">
        <v>354</v>
      </c>
      <c r="D35" s="44" t="s">
        <v>464</v>
      </c>
      <c r="E35" s="44" t="s">
        <v>123</v>
      </c>
      <c r="F35" s="44" t="s">
        <v>382</v>
      </c>
      <c r="G35" s="45">
        <v>4</v>
      </c>
      <c r="H35" s="44" t="s">
        <v>27</v>
      </c>
      <c r="I35" s="22">
        <v>2025</v>
      </c>
      <c r="J35" s="22"/>
      <c r="K35" s="44" t="s">
        <v>383</v>
      </c>
      <c r="N35" s="44">
        <v>1</v>
      </c>
      <c r="O35" s="15">
        <v>3000</v>
      </c>
      <c r="P35" s="42">
        <v>1</v>
      </c>
      <c r="Q35" s="15"/>
      <c r="R35" s="21"/>
      <c r="S35" s="47"/>
      <c r="T35" s="36"/>
      <c r="U35" s="36"/>
      <c r="V35" s="21">
        <v>0</v>
      </c>
      <c r="W35" s="44" t="s">
        <v>4</v>
      </c>
    </row>
    <row r="36" spans="2:25" s="44" customFormat="1" x14ac:dyDescent="0.35">
      <c r="B36" s="44" t="s">
        <v>15</v>
      </c>
      <c r="C36" s="44" t="s">
        <v>358</v>
      </c>
      <c r="D36" s="44" t="s">
        <v>175</v>
      </c>
      <c r="E36" s="44" t="s">
        <v>267</v>
      </c>
      <c r="F36" s="44" t="s">
        <v>363</v>
      </c>
      <c r="G36" s="45">
        <v>4</v>
      </c>
      <c r="H36" s="44" t="s">
        <v>27</v>
      </c>
      <c r="I36" s="22">
        <v>2025</v>
      </c>
      <c r="J36" s="22"/>
      <c r="K36" s="44" t="s">
        <v>362</v>
      </c>
      <c r="L36" s="44" t="s">
        <v>187</v>
      </c>
      <c r="M36" s="44" t="s">
        <v>263</v>
      </c>
      <c r="N36" s="44">
        <v>2</v>
      </c>
      <c r="O36" s="15">
        <v>8000</v>
      </c>
      <c r="P36" s="57">
        <v>0.5</v>
      </c>
      <c r="Q36" s="15">
        <v>1</v>
      </c>
      <c r="R36" s="21">
        <v>4000</v>
      </c>
      <c r="S36" s="39" t="s">
        <v>604</v>
      </c>
      <c r="T36" s="36">
        <v>0.5</v>
      </c>
      <c r="U36" s="36"/>
      <c r="V36" s="15">
        <v>0</v>
      </c>
      <c r="W36" s="44" t="s">
        <v>4</v>
      </c>
      <c r="X36" s="44" t="s">
        <v>364</v>
      </c>
    </row>
    <row r="37" spans="2:25" s="44" customFormat="1" x14ac:dyDescent="0.35">
      <c r="B37" s="44" t="s">
        <v>20</v>
      </c>
      <c r="C37" s="44" t="s">
        <v>356</v>
      </c>
      <c r="D37" s="44" t="s">
        <v>21</v>
      </c>
      <c r="F37" s="44" t="s">
        <v>634</v>
      </c>
      <c r="G37" s="45">
        <v>4</v>
      </c>
      <c r="H37" s="44" t="s">
        <v>27</v>
      </c>
      <c r="I37" s="22">
        <v>2030</v>
      </c>
      <c r="J37" s="22"/>
      <c r="K37" s="44" t="s">
        <v>635</v>
      </c>
      <c r="N37" s="70">
        <v>2</v>
      </c>
      <c r="O37" s="15">
        <v>5000</v>
      </c>
      <c r="P37" s="57">
        <v>1</v>
      </c>
      <c r="Q37" s="15">
        <v>2</v>
      </c>
      <c r="R37" s="21">
        <v>5000</v>
      </c>
      <c r="S37" s="39"/>
      <c r="T37" s="36"/>
      <c r="U37" s="36"/>
      <c r="V37" s="15">
        <v>0</v>
      </c>
      <c r="W37" s="44" t="s">
        <v>4</v>
      </c>
    </row>
    <row r="38" spans="2:25" s="44" customFormat="1" x14ac:dyDescent="0.35">
      <c r="B38" s="44" t="s">
        <v>20</v>
      </c>
      <c r="C38" s="44" t="s">
        <v>597</v>
      </c>
      <c r="D38" s="44" t="s">
        <v>182</v>
      </c>
      <c r="F38" s="44" t="s">
        <v>687</v>
      </c>
      <c r="G38" s="45">
        <v>4</v>
      </c>
      <c r="H38" s="44" t="s">
        <v>27</v>
      </c>
      <c r="I38" s="22">
        <v>2024</v>
      </c>
      <c r="J38" s="22"/>
      <c r="K38" s="44" t="s">
        <v>427</v>
      </c>
      <c r="M38" s="44" t="s">
        <v>576</v>
      </c>
      <c r="N38" s="62">
        <v>4</v>
      </c>
      <c r="O38" s="15" t="s">
        <v>108</v>
      </c>
      <c r="P38" s="57">
        <v>0</v>
      </c>
      <c r="Q38" s="15"/>
      <c r="R38" s="21"/>
      <c r="S38" s="47" t="s">
        <v>603</v>
      </c>
      <c r="T38" s="36"/>
      <c r="U38" s="36"/>
      <c r="V38" s="15"/>
      <c r="W38" s="44" t="s">
        <v>4</v>
      </c>
      <c r="X38" s="44" t="s">
        <v>575</v>
      </c>
    </row>
    <row r="39" spans="2:25" s="44" customFormat="1" x14ac:dyDescent="0.35">
      <c r="B39" s="44" t="s">
        <v>20</v>
      </c>
      <c r="C39" s="44" t="s">
        <v>597</v>
      </c>
      <c r="D39" s="44" t="s">
        <v>311</v>
      </c>
      <c r="F39" s="44" t="s">
        <v>685</v>
      </c>
      <c r="G39" s="45">
        <v>4</v>
      </c>
      <c r="H39" s="44" t="s">
        <v>27</v>
      </c>
      <c r="I39" s="22">
        <v>2027</v>
      </c>
      <c r="J39" s="22"/>
      <c r="K39" s="44" t="s">
        <v>684</v>
      </c>
      <c r="L39" s="44" t="s">
        <v>13</v>
      </c>
      <c r="M39" s="44" t="s">
        <v>13</v>
      </c>
      <c r="N39" s="44">
        <v>3</v>
      </c>
      <c r="O39" s="15">
        <v>12000</v>
      </c>
      <c r="P39" s="57">
        <v>0.5</v>
      </c>
      <c r="Q39" s="15"/>
      <c r="R39" s="21"/>
      <c r="S39" s="39" t="s">
        <v>603</v>
      </c>
      <c r="T39" s="36"/>
      <c r="U39" s="36"/>
      <c r="V39" s="15">
        <v>0</v>
      </c>
      <c r="W39" s="44" t="s">
        <v>4</v>
      </c>
      <c r="X39" s="44" t="s">
        <v>68</v>
      </c>
    </row>
    <row r="40" spans="2:25" s="44" customFormat="1" x14ac:dyDescent="0.35">
      <c r="B40" s="44" t="s">
        <v>20</v>
      </c>
      <c r="C40" s="44" t="s">
        <v>597</v>
      </c>
      <c r="D40" s="44" t="s">
        <v>20</v>
      </c>
      <c r="F40" s="44" t="s">
        <v>566</v>
      </c>
      <c r="G40" s="45">
        <v>4</v>
      </c>
      <c r="H40" s="44" t="s">
        <v>27</v>
      </c>
      <c r="I40" s="22">
        <v>2030</v>
      </c>
      <c r="J40" s="22"/>
      <c r="K40" s="44" t="s">
        <v>565</v>
      </c>
      <c r="M40" s="44" t="s">
        <v>567</v>
      </c>
      <c r="N40" s="70">
        <v>4</v>
      </c>
      <c r="O40" s="15">
        <v>26000</v>
      </c>
      <c r="P40" s="57">
        <v>0.5</v>
      </c>
      <c r="Q40" s="15">
        <v>2</v>
      </c>
      <c r="R40" s="21">
        <v>13000</v>
      </c>
      <c r="S40" s="39" t="s">
        <v>603</v>
      </c>
      <c r="T40" s="36"/>
      <c r="U40" s="36"/>
      <c r="V40" s="15">
        <v>0</v>
      </c>
      <c r="W40" s="44" t="s">
        <v>4</v>
      </c>
      <c r="Y40" s="44" t="s">
        <v>68</v>
      </c>
    </row>
    <row r="41" spans="2:25" s="44" customFormat="1" x14ac:dyDescent="0.35">
      <c r="B41" s="44" t="s">
        <v>20</v>
      </c>
      <c r="C41" s="44" t="s">
        <v>597</v>
      </c>
      <c r="D41" s="44" t="s">
        <v>373</v>
      </c>
      <c r="E41" s="44" t="s">
        <v>372</v>
      </c>
      <c r="F41" s="44" t="s">
        <v>662</v>
      </c>
      <c r="G41" s="45">
        <v>4</v>
      </c>
      <c r="H41" s="44" t="s">
        <v>27</v>
      </c>
      <c r="I41" s="22">
        <v>2025</v>
      </c>
      <c r="J41" s="22"/>
      <c r="K41" s="44" t="s">
        <v>374</v>
      </c>
      <c r="M41" s="44" t="s">
        <v>663</v>
      </c>
      <c r="N41" s="60" t="s">
        <v>376</v>
      </c>
      <c r="O41" s="70" t="s">
        <v>377</v>
      </c>
      <c r="P41" s="57">
        <v>0.5</v>
      </c>
      <c r="Q41" s="15"/>
      <c r="R41" s="21"/>
      <c r="S41" s="39" t="s">
        <v>603</v>
      </c>
      <c r="T41" s="36"/>
      <c r="U41" s="36"/>
      <c r="V41" s="15"/>
      <c r="W41" s="44" t="s">
        <v>4</v>
      </c>
      <c r="X41" s="44" t="s">
        <v>68</v>
      </c>
    </row>
    <row r="42" spans="2:25" s="44" customFormat="1" x14ac:dyDescent="0.35">
      <c r="B42" s="44" t="s">
        <v>33</v>
      </c>
      <c r="C42" s="44" t="s">
        <v>33</v>
      </c>
      <c r="D42" s="44" t="s">
        <v>46</v>
      </c>
      <c r="F42" s="44" t="s">
        <v>704</v>
      </c>
      <c r="G42" s="45">
        <v>3</v>
      </c>
      <c r="H42" s="44" t="s">
        <v>72</v>
      </c>
      <c r="I42" s="22">
        <v>2024</v>
      </c>
      <c r="J42" s="22"/>
      <c r="K42" s="44" t="s">
        <v>34</v>
      </c>
      <c r="M42" s="44" t="s">
        <v>423</v>
      </c>
      <c r="N42" s="62">
        <v>4</v>
      </c>
      <c r="O42" s="15">
        <v>16800</v>
      </c>
      <c r="P42" s="57">
        <v>0.44</v>
      </c>
      <c r="Q42" s="87">
        <v>1.744</v>
      </c>
      <c r="R42" s="21">
        <v>7325</v>
      </c>
      <c r="S42" s="47" t="s">
        <v>603</v>
      </c>
      <c r="T42" s="36"/>
      <c r="U42" s="36"/>
      <c r="V42" s="15">
        <v>0</v>
      </c>
      <c r="W42" s="44" t="s">
        <v>4</v>
      </c>
    </row>
    <row r="43" spans="2:25" s="44" customFormat="1" x14ac:dyDescent="0.35">
      <c r="B43" s="44" t="s">
        <v>33</v>
      </c>
      <c r="C43" s="44" t="s">
        <v>33</v>
      </c>
      <c r="D43" s="44" t="s">
        <v>46</v>
      </c>
      <c r="F43" s="44" t="s">
        <v>706</v>
      </c>
      <c r="G43" s="45">
        <v>3</v>
      </c>
      <c r="H43" s="44" t="s">
        <v>72</v>
      </c>
      <c r="I43" s="22">
        <v>2023</v>
      </c>
      <c r="J43" s="22"/>
      <c r="K43" s="44" t="s">
        <v>34</v>
      </c>
      <c r="N43" s="62">
        <v>-10</v>
      </c>
      <c r="O43" s="15">
        <v>-9000</v>
      </c>
      <c r="P43" s="57">
        <v>0.44</v>
      </c>
      <c r="Q43" s="15">
        <v>-4.4000000000000004</v>
      </c>
      <c r="R43" s="21">
        <v>-3960</v>
      </c>
      <c r="S43" s="47" t="s">
        <v>603</v>
      </c>
      <c r="T43" s="36"/>
      <c r="U43" s="36"/>
      <c r="V43" s="15"/>
      <c r="W43" s="44" t="s">
        <v>4</v>
      </c>
    </row>
    <row r="44" spans="2:25" s="44" customFormat="1" x14ac:dyDescent="0.35">
      <c r="B44" s="44" t="s">
        <v>33</v>
      </c>
      <c r="C44" s="44" t="s">
        <v>33</v>
      </c>
      <c r="D44" s="44" t="s">
        <v>298</v>
      </c>
      <c r="E44" s="44" t="s">
        <v>45</v>
      </c>
      <c r="F44" s="44" t="s">
        <v>698</v>
      </c>
      <c r="G44" s="45">
        <v>3</v>
      </c>
      <c r="H44" s="44" t="s">
        <v>72</v>
      </c>
      <c r="I44" s="22">
        <v>2024</v>
      </c>
      <c r="J44" s="22"/>
      <c r="K44" s="44" t="s">
        <v>34</v>
      </c>
      <c r="M44" s="57" t="s">
        <v>761</v>
      </c>
      <c r="N44" s="44">
        <v>-3</v>
      </c>
      <c r="O44" s="15">
        <v>-9000</v>
      </c>
      <c r="P44" s="57">
        <v>0.5</v>
      </c>
      <c r="Q44" s="58">
        <v>-1.5</v>
      </c>
      <c r="R44" s="21">
        <v>-4500</v>
      </c>
      <c r="S44" s="47" t="s">
        <v>604</v>
      </c>
      <c r="T44" s="36">
        <v>0.5</v>
      </c>
      <c r="U44" s="36">
        <v>1</v>
      </c>
      <c r="V44" s="15">
        <v>-4500</v>
      </c>
      <c r="W44" s="44" t="s">
        <v>4</v>
      </c>
      <c r="X44" s="44" t="s">
        <v>47</v>
      </c>
    </row>
    <row r="45" spans="2:25" s="44" customFormat="1" x14ac:dyDescent="0.35">
      <c r="B45" s="44" t="s">
        <v>33</v>
      </c>
      <c r="C45" s="44" t="s">
        <v>33</v>
      </c>
      <c r="D45" s="44" t="s">
        <v>298</v>
      </c>
      <c r="E45" s="44" t="s">
        <v>45</v>
      </c>
      <c r="F45" s="44" t="s">
        <v>297</v>
      </c>
      <c r="G45" s="45">
        <v>3</v>
      </c>
      <c r="H45" s="44" t="s">
        <v>72</v>
      </c>
      <c r="I45" s="22">
        <v>2024</v>
      </c>
      <c r="J45" s="22"/>
      <c r="K45" s="44" t="s">
        <v>34</v>
      </c>
      <c r="M45" s="57" t="s">
        <v>12</v>
      </c>
      <c r="N45" s="44">
        <v>3</v>
      </c>
      <c r="O45" s="15">
        <v>17100</v>
      </c>
      <c r="P45" s="57">
        <v>0.5</v>
      </c>
      <c r="Q45" s="58">
        <v>1.5</v>
      </c>
      <c r="R45" s="21">
        <v>8550</v>
      </c>
      <c r="S45" s="47" t="s">
        <v>603</v>
      </c>
      <c r="T45" s="36"/>
      <c r="U45" s="36"/>
      <c r="V45" s="21">
        <v>0</v>
      </c>
      <c r="W45" s="44" t="s">
        <v>4</v>
      </c>
      <c r="X45" s="44" t="s">
        <v>719</v>
      </c>
    </row>
    <row r="46" spans="2:25" s="44" customFormat="1" x14ac:dyDescent="0.35">
      <c r="B46" s="44" t="s">
        <v>33</v>
      </c>
      <c r="C46" s="44" t="s">
        <v>33</v>
      </c>
      <c r="D46" s="44" t="s">
        <v>237</v>
      </c>
      <c r="F46" s="44" t="s">
        <v>702</v>
      </c>
      <c r="G46" s="45">
        <v>3</v>
      </c>
      <c r="H46" s="44" t="s">
        <v>721</v>
      </c>
      <c r="I46" s="22">
        <v>2025</v>
      </c>
      <c r="J46" s="22"/>
      <c r="K46" s="44" t="s">
        <v>34</v>
      </c>
      <c r="M46" s="44" t="s">
        <v>510</v>
      </c>
      <c r="N46" s="62">
        <v>16</v>
      </c>
      <c r="O46" s="15">
        <v>67000</v>
      </c>
      <c r="P46" s="57">
        <v>0.2</v>
      </c>
      <c r="Q46" s="58">
        <v>3.2</v>
      </c>
      <c r="R46" s="21">
        <v>13400</v>
      </c>
      <c r="S46" s="47" t="s">
        <v>604</v>
      </c>
      <c r="T46" s="36">
        <v>0.2</v>
      </c>
      <c r="U46" s="36">
        <v>0.4</v>
      </c>
      <c r="V46" s="15">
        <v>26800</v>
      </c>
      <c r="W46" s="44" t="s">
        <v>4</v>
      </c>
    </row>
    <row r="47" spans="2:25" s="44" customFormat="1" x14ac:dyDescent="0.35">
      <c r="B47" s="44" t="s">
        <v>33</v>
      </c>
      <c r="C47" s="44" t="s">
        <v>33</v>
      </c>
      <c r="D47" s="44" t="s">
        <v>237</v>
      </c>
      <c r="E47" s="44" t="s">
        <v>39</v>
      </c>
      <c r="F47" s="44" t="s">
        <v>639</v>
      </c>
      <c r="G47" s="45">
        <v>4</v>
      </c>
      <c r="H47" s="44" t="s">
        <v>27</v>
      </c>
      <c r="I47" s="22">
        <v>2025</v>
      </c>
      <c r="J47" s="22"/>
      <c r="K47" s="44" t="s">
        <v>34</v>
      </c>
      <c r="N47" s="62">
        <v>-2</v>
      </c>
      <c r="O47" s="15">
        <v>-1320</v>
      </c>
      <c r="P47" s="57">
        <v>1</v>
      </c>
      <c r="Q47" s="15">
        <v>-2</v>
      </c>
      <c r="R47" s="21">
        <v>-1320</v>
      </c>
      <c r="S47" s="47"/>
      <c r="T47" s="36"/>
      <c r="U47" s="36"/>
      <c r="V47" s="15">
        <v>0</v>
      </c>
      <c r="W47" s="44" t="s">
        <v>4</v>
      </c>
    </row>
    <row r="48" spans="2:25" s="44" customFormat="1" x14ac:dyDescent="0.35">
      <c r="B48" s="44" t="s">
        <v>33</v>
      </c>
      <c r="C48" s="44" t="s">
        <v>33</v>
      </c>
      <c r="D48" s="44" t="s">
        <v>220</v>
      </c>
      <c r="E48" s="44" t="s">
        <v>494</v>
      </c>
      <c r="F48" s="44" t="s">
        <v>493</v>
      </c>
      <c r="G48" s="45">
        <v>4</v>
      </c>
      <c r="H48" s="44" t="s">
        <v>27</v>
      </c>
      <c r="I48" s="22">
        <v>2025</v>
      </c>
      <c r="J48" s="22"/>
      <c r="K48" s="44" t="s">
        <v>34</v>
      </c>
      <c r="M48" s="44" t="s">
        <v>580</v>
      </c>
      <c r="N48" s="44">
        <v>1</v>
      </c>
      <c r="O48" s="15">
        <v>4200</v>
      </c>
      <c r="P48" s="57">
        <v>1</v>
      </c>
      <c r="Q48" s="15">
        <v>1</v>
      </c>
      <c r="R48" s="21">
        <v>4200</v>
      </c>
      <c r="S48" s="47"/>
      <c r="T48" s="36"/>
      <c r="U48" s="36"/>
      <c r="V48" s="15">
        <v>0</v>
      </c>
      <c r="W48" s="44" t="s">
        <v>4</v>
      </c>
    </row>
    <row r="49" spans="2:24" s="44" customFormat="1" x14ac:dyDescent="0.35">
      <c r="B49" s="44" t="s">
        <v>33</v>
      </c>
      <c r="C49" s="44" t="s">
        <v>33</v>
      </c>
      <c r="D49" s="44" t="s">
        <v>396</v>
      </c>
      <c r="E49" s="44" t="s">
        <v>697</v>
      </c>
      <c r="F49" s="44" t="s">
        <v>696</v>
      </c>
      <c r="G49" s="45">
        <v>4</v>
      </c>
      <c r="H49" s="44" t="s">
        <v>27</v>
      </c>
      <c r="I49" s="22">
        <v>2024</v>
      </c>
      <c r="J49" s="22"/>
      <c r="K49" s="44" t="s">
        <v>34</v>
      </c>
      <c r="N49" s="44">
        <v>1</v>
      </c>
      <c r="O49" s="15">
        <v>4200</v>
      </c>
      <c r="P49" s="57">
        <v>1</v>
      </c>
      <c r="Q49" s="44">
        <v>1</v>
      </c>
      <c r="R49" s="15">
        <v>4200</v>
      </c>
      <c r="S49" s="47" t="s">
        <v>603</v>
      </c>
      <c r="T49" s="36"/>
      <c r="U49" s="36"/>
      <c r="V49" s="15">
        <v>0</v>
      </c>
      <c r="W49" s="44" t="s">
        <v>4</v>
      </c>
    </row>
    <row r="50" spans="2:24" s="44" customFormat="1" x14ac:dyDescent="0.35">
      <c r="B50" s="44" t="s">
        <v>33</v>
      </c>
      <c r="C50" s="44" t="s">
        <v>33</v>
      </c>
      <c r="D50" s="44" t="s">
        <v>396</v>
      </c>
      <c r="E50" s="44" t="s">
        <v>697</v>
      </c>
      <c r="F50" s="44" t="s">
        <v>695</v>
      </c>
      <c r="G50" s="45">
        <v>4</v>
      </c>
      <c r="H50" s="44" t="s">
        <v>27</v>
      </c>
      <c r="I50" s="22">
        <v>2024</v>
      </c>
      <c r="J50" s="22"/>
      <c r="K50" s="44" t="s">
        <v>34</v>
      </c>
      <c r="N50" s="44">
        <v>1</v>
      </c>
      <c r="O50" s="15">
        <v>4200</v>
      </c>
      <c r="P50" s="57">
        <v>1</v>
      </c>
      <c r="Q50" s="44">
        <v>1</v>
      </c>
      <c r="R50" s="15">
        <v>4200</v>
      </c>
      <c r="S50" s="47"/>
      <c r="T50" s="36"/>
      <c r="U50" s="36"/>
      <c r="V50" s="15">
        <v>0</v>
      </c>
      <c r="W50" s="44" t="s">
        <v>4</v>
      </c>
    </row>
    <row r="51" spans="2:24" s="44" customFormat="1" x14ac:dyDescent="0.35">
      <c r="B51" s="44" t="s">
        <v>8</v>
      </c>
      <c r="C51" s="44" t="s">
        <v>346</v>
      </c>
      <c r="D51" s="44" t="s">
        <v>371</v>
      </c>
      <c r="F51" s="44" t="s">
        <v>617</v>
      </c>
      <c r="G51" s="45">
        <v>3</v>
      </c>
      <c r="H51" s="44" t="s">
        <v>721</v>
      </c>
      <c r="I51" s="22">
        <v>2024</v>
      </c>
      <c r="J51" s="22"/>
      <c r="K51" s="44" t="s">
        <v>374</v>
      </c>
      <c r="M51" s="44" t="s">
        <v>661</v>
      </c>
      <c r="N51" s="60">
        <v>2</v>
      </c>
      <c r="O51" s="15">
        <v>8000</v>
      </c>
      <c r="P51" s="57">
        <v>0.5</v>
      </c>
      <c r="Q51" s="15">
        <v>1</v>
      </c>
      <c r="R51" s="21">
        <v>4000</v>
      </c>
      <c r="S51" s="39" t="s">
        <v>603</v>
      </c>
      <c r="T51" s="36"/>
      <c r="U51" s="36"/>
      <c r="V51" s="15">
        <v>0</v>
      </c>
      <c r="W51" s="44" t="s">
        <v>4</v>
      </c>
      <c r="X51" s="44" t="s">
        <v>375</v>
      </c>
    </row>
    <row r="52" spans="2:24" s="44" customFormat="1" x14ac:dyDescent="0.35">
      <c r="B52" s="44" t="s">
        <v>8</v>
      </c>
      <c r="C52" s="44" t="s">
        <v>357</v>
      </c>
      <c r="D52" s="44" t="s">
        <v>387</v>
      </c>
      <c r="F52" s="44" t="s">
        <v>598</v>
      </c>
      <c r="G52" s="45">
        <v>4</v>
      </c>
      <c r="H52" s="44" t="s">
        <v>27</v>
      </c>
      <c r="I52" s="22">
        <v>2025</v>
      </c>
      <c r="J52" s="22"/>
      <c r="K52" s="44" t="s">
        <v>314</v>
      </c>
      <c r="L52" s="44" t="s">
        <v>689</v>
      </c>
      <c r="M52" s="44" t="s">
        <v>688</v>
      </c>
      <c r="N52" s="69" t="s">
        <v>599</v>
      </c>
      <c r="O52" s="51"/>
      <c r="P52" s="60" t="s">
        <v>381</v>
      </c>
      <c r="Q52" s="15"/>
      <c r="R52" s="21"/>
      <c r="S52" s="39"/>
      <c r="T52" s="36"/>
      <c r="U52" s="36"/>
      <c r="V52" s="15">
        <v>0</v>
      </c>
      <c r="W52" s="44" t="s">
        <v>4</v>
      </c>
    </row>
    <row r="53" spans="2:24" s="44" customFormat="1" x14ac:dyDescent="0.35">
      <c r="B53" s="44" t="s">
        <v>8</v>
      </c>
      <c r="C53" s="44" t="s">
        <v>357</v>
      </c>
      <c r="D53" s="44" t="s">
        <v>397</v>
      </c>
      <c r="F53" s="44" t="s">
        <v>587</v>
      </c>
      <c r="G53" s="45">
        <v>4</v>
      </c>
      <c r="H53" s="44" t="s">
        <v>724</v>
      </c>
      <c r="I53" s="22">
        <v>2025</v>
      </c>
      <c r="J53" s="22"/>
      <c r="K53" s="44" t="s">
        <v>401</v>
      </c>
      <c r="L53" s="44" t="s">
        <v>398</v>
      </c>
      <c r="M53" s="44" t="s">
        <v>398</v>
      </c>
      <c r="N53" s="62">
        <v>6</v>
      </c>
      <c r="O53" s="15"/>
      <c r="P53" s="63" t="s">
        <v>12</v>
      </c>
      <c r="Q53" s="50" t="s">
        <v>588</v>
      </c>
      <c r="R53" s="21"/>
      <c r="S53" s="47" t="s">
        <v>603</v>
      </c>
      <c r="T53" s="36"/>
      <c r="U53" s="36"/>
      <c r="V53" s="15">
        <v>0</v>
      </c>
      <c r="W53" s="44" t="s">
        <v>4</v>
      </c>
    </row>
    <row r="54" spans="2:24" s="44" customFormat="1" x14ac:dyDescent="0.35">
      <c r="B54" s="44" t="s">
        <v>8</v>
      </c>
      <c r="C54" s="44" t="s">
        <v>357</v>
      </c>
      <c r="D54" s="44" t="s">
        <v>3</v>
      </c>
      <c r="F54" s="44" t="s">
        <v>561</v>
      </c>
      <c r="G54" s="45">
        <v>4</v>
      </c>
      <c r="H54" s="44" t="s">
        <v>638</v>
      </c>
      <c r="I54" s="22">
        <v>2025</v>
      </c>
      <c r="J54" s="65"/>
      <c r="K54" s="49" t="s">
        <v>91</v>
      </c>
      <c r="L54" s="49"/>
      <c r="N54" s="44">
        <v>1</v>
      </c>
      <c r="O54" s="15">
        <v>3500</v>
      </c>
      <c r="P54" s="57">
        <v>1</v>
      </c>
      <c r="Q54" s="15">
        <v>1</v>
      </c>
      <c r="R54" s="21">
        <v>3500</v>
      </c>
      <c r="S54" s="39"/>
      <c r="T54" s="36"/>
      <c r="U54" s="36"/>
      <c r="V54" s="15">
        <v>0</v>
      </c>
      <c r="W54" s="44" t="s">
        <v>4</v>
      </c>
      <c r="X54" s="44" t="s">
        <v>92</v>
      </c>
    </row>
    <row r="55" spans="2:24" s="44" customFormat="1" x14ac:dyDescent="0.35">
      <c r="B55" s="44" t="s">
        <v>8</v>
      </c>
      <c r="C55" s="44" t="s">
        <v>357</v>
      </c>
      <c r="D55" s="44" t="s">
        <v>238</v>
      </c>
      <c r="F55" s="44" t="s">
        <v>389</v>
      </c>
      <c r="G55" s="45">
        <v>3</v>
      </c>
      <c r="H55" s="44" t="s">
        <v>72</v>
      </c>
      <c r="I55" s="22">
        <v>2024</v>
      </c>
      <c r="J55" s="22"/>
      <c r="K55" s="44" t="s">
        <v>315</v>
      </c>
      <c r="M55" s="44" t="s">
        <v>763</v>
      </c>
      <c r="N55" s="72">
        <v>2</v>
      </c>
      <c r="O55" s="72">
        <v>7200</v>
      </c>
      <c r="P55" s="57">
        <v>1</v>
      </c>
      <c r="Q55" s="72">
        <v>2</v>
      </c>
      <c r="R55" s="21">
        <v>7200</v>
      </c>
      <c r="S55" s="39" t="s">
        <v>603</v>
      </c>
      <c r="T55" s="36" t="s">
        <v>603</v>
      </c>
      <c r="U55" s="36"/>
      <c r="V55" s="72">
        <v>0</v>
      </c>
      <c r="W55" s="44" t="s">
        <v>4</v>
      </c>
      <c r="X55" s="44" t="s">
        <v>564</v>
      </c>
    </row>
    <row r="56" spans="2:24" s="44" customFormat="1" x14ac:dyDescent="0.35">
      <c r="G56" s="45"/>
      <c r="I56" s="22"/>
      <c r="J56" s="22"/>
      <c r="O56" s="15"/>
      <c r="Q56" s="15"/>
      <c r="R56" s="21"/>
      <c r="S56" s="39"/>
      <c r="T56" s="36"/>
      <c r="U56" s="36"/>
      <c r="V56" s="15">
        <v>0</v>
      </c>
    </row>
    <row r="57" spans="2:24" s="44" customFormat="1" x14ac:dyDescent="0.35">
      <c r="G57" s="45"/>
      <c r="I57" s="22"/>
      <c r="J57" s="22"/>
      <c r="O57" s="15"/>
      <c r="Q57" s="15"/>
      <c r="R57" s="21"/>
      <c r="S57" s="39"/>
      <c r="T57" s="36"/>
      <c r="U57" s="36"/>
      <c r="V57" s="15">
        <v>0</v>
      </c>
    </row>
    <row r="58" spans="2:24" s="44" customFormat="1" x14ac:dyDescent="0.35">
      <c r="G58" s="45"/>
      <c r="I58" s="22"/>
      <c r="J58" s="22"/>
      <c r="O58" s="15"/>
      <c r="Q58" s="15"/>
      <c r="R58" s="21"/>
      <c r="S58" s="39"/>
      <c r="T58" s="36"/>
      <c r="U58" s="36"/>
      <c r="V58" s="15">
        <v>0</v>
      </c>
    </row>
    <row r="59" spans="2:24" s="44" customFormat="1" x14ac:dyDescent="0.35">
      <c r="G59" s="45"/>
      <c r="I59" s="22"/>
      <c r="J59" s="22"/>
      <c r="O59" s="15"/>
      <c r="Q59" s="15"/>
      <c r="R59" s="21"/>
      <c r="S59" s="39"/>
      <c r="T59" s="36"/>
      <c r="U59" s="36"/>
      <c r="V59" s="15">
        <v>0</v>
      </c>
    </row>
    <row r="60" spans="2:24" s="44" customFormat="1" x14ac:dyDescent="0.35">
      <c r="G60" s="45"/>
      <c r="I60" s="22"/>
      <c r="J60" s="22"/>
      <c r="O60" s="15"/>
      <c r="Q60" s="15"/>
      <c r="R60" s="21"/>
      <c r="S60" s="39"/>
      <c r="T60" s="36"/>
      <c r="U60" s="36"/>
      <c r="V60" s="15">
        <v>0</v>
      </c>
    </row>
    <row r="61" spans="2:24" s="44" customFormat="1" x14ac:dyDescent="0.35">
      <c r="G61" s="45"/>
      <c r="I61" s="22"/>
      <c r="J61" s="22"/>
      <c r="O61" s="15"/>
      <c r="Q61" s="15"/>
      <c r="R61" s="21"/>
      <c r="S61" s="39"/>
      <c r="T61" s="36"/>
      <c r="U61" s="36"/>
      <c r="V61" s="15">
        <v>0</v>
      </c>
    </row>
    <row r="62" spans="2:24" s="44" customFormat="1" x14ac:dyDescent="0.35">
      <c r="G62" s="45"/>
      <c r="I62" s="22"/>
      <c r="J62" s="22"/>
      <c r="O62" s="15"/>
      <c r="Q62" s="15"/>
      <c r="R62" s="21"/>
      <c r="S62" s="39"/>
      <c r="T62" s="36"/>
      <c r="U62" s="36"/>
      <c r="V62" s="15">
        <v>0</v>
      </c>
    </row>
    <row r="63" spans="2:24" s="44" customFormat="1" x14ac:dyDescent="0.35">
      <c r="G63" s="45"/>
      <c r="I63" s="22"/>
      <c r="J63" s="22"/>
      <c r="O63" s="15"/>
      <c r="Q63" s="15"/>
      <c r="R63" s="21"/>
      <c r="S63" s="39"/>
      <c r="T63" s="36"/>
      <c r="U63" s="36"/>
      <c r="V63" s="15">
        <v>0</v>
      </c>
    </row>
    <row r="64" spans="2:24" s="44" customFormat="1" x14ac:dyDescent="0.35">
      <c r="G64" s="45"/>
      <c r="I64" s="22"/>
      <c r="J64" s="22"/>
      <c r="O64" s="15"/>
      <c r="Q64" s="15"/>
      <c r="R64" s="21"/>
      <c r="S64" s="39"/>
      <c r="T64" s="36"/>
      <c r="U64" s="36"/>
      <c r="V64" s="15">
        <v>0</v>
      </c>
    </row>
    <row r="65" spans="1:27" s="44" customFormat="1" x14ac:dyDescent="0.35">
      <c r="G65" s="45"/>
      <c r="I65" s="22"/>
      <c r="J65" s="22"/>
      <c r="O65" s="15"/>
      <c r="Q65" s="15"/>
      <c r="R65" s="21"/>
      <c r="S65" s="39"/>
      <c r="T65" s="36"/>
      <c r="U65" s="36"/>
      <c r="V65" s="15">
        <v>0</v>
      </c>
    </row>
    <row r="66" spans="1:27" s="44" customFormat="1" x14ac:dyDescent="0.35">
      <c r="G66" s="45"/>
      <c r="I66" s="22"/>
      <c r="J66" s="22"/>
      <c r="O66" s="15"/>
      <c r="Q66" s="15"/>
      <c r="R66" s="21"/>
      <c r="S66" s="39"/>
      <c r="T66" s="36"/>
      <c r="U66" s="36"/>
      <c r="V66" s="15">
        <v>0</v>
      </c>
    </row>
    <row r="67" spans="1:27" s="23" customFormat="1" x14ac:dyDescent="0.35">
      <c r="A67"/>
      <c r="B67"/>
      <c r="C67"/>
      <c r="D67"/>
      <c r="E67"/>
      <c r="F67"/>
      <c r="G67" s="3"/>
      <c r="H67"/>
      <c r="I67" s="16"/>
      <c r="J67" s="16"/>
      <c r="K67"/>
      <c r="L67"/>
      <c r="M67"/>
      <c r="N67"/>
      <c r="O67" s="11"/>
      <c r="P67"/>
      <c r="Q67" s="11"/>
      <c r="R67" s="8"/>
      <c r="S67" s="39"/>
      <c r="T67" s="36"/>
      <c r="U67" s="36"/>
      <c r="V67" s="15">
        <v>0</v>
      </c>
      <c r="W67"/>
      <c r="X67"/>
      <c r="Y67"/>
      <c r="Z67"/>
      <c r="AA67"/>
    </row>
    <row r="68" spans="1:27" s="23" customFormat="1" x14ac:dyDescent="0.35">
      <c r="A68"/>
      <c r="B68"/>
      <c r="C68"/>
      <c r="D68"/>
      <c r="E68"/>
      <c r="F68"/>
      <c r="G68" s="3"/>
      <c r="H68"/>
      <c r="I68" s="16"/>
      <c r="J68" s="16"/>
      <c r="K68"/>
      <c r="L68"/>
      <c r="M68"/>
      <c r="N68"/>
      <c r="O68" s="11"/>
      <c r="P68"/>
      <c r="Q68" s="11"/>
      <c r="R68" s="8"/>
      <c r="S68" s="39"/>
      <c r="T68" s="36"/>
      <c r="U68" s="36"/>
      <c r="V68" s="15">
        <v>0</v>
      </c>
      <c r="W68"/>
      <c r="X68"/>
      <c r="Y68"/>
      <c r="Z68"/>
      <c r="AA68"/>
    </row>
    <row r="69" spans="1:27" s="23" customFormat="1" x14ac:dyDescent="0.35">
      <c r="A69"/>
      <c r="B69"/>
      <c r="C69"/>
      <c r="D69"/>
      <c r="E69"/>
      <c r="F69"/>
      <c r="G69" s="3"/>
      <c r="H69"/>
      <c r="I69" s="16"/>
      <c r="J69" s="16"/>
      <c r="K69"/>
      <c r="L69"/>
      <c r="M69"/>
      <c r="N69"/>
      <c r="O69" s="11"/>
      <c r="P69"/>
      <c r="Q69" s="11"/>
      <c r="R69" s="8"/>
      <c r="T69" s="34"/>
      <c r="U69" s="34"/>
      <c r="V69" s="38">
        <v>0</v>
      </c>
      <c r="W69"/>
      <c r="X69"/>
      <c r="Y69"/>
      <c r="Z69"/>
      <c r="AA69"/>
    </row>
    <row r="70" spans="1:27" s="23" customFormat="1" x14ac:dyDescent="0.35">
      <c r="A70"/>
      <c r="B70"/>
      <c r="C70"/>
      <c r="D70"/>
      <c r="E70"/>
      <c r="F70"/>
      <c r="G70" s="3"/>
      <c r="H70"/>
      <c r="I70" s="16"/>
      <c r="J70" s="16"/>
      <c r="K70"/>
      <c r="L70"/>
      <c r="M70"/>
      <c r="N70"/>
      <c r="O70" s="11"/>
      <c r="P70"/>
      <c r="Q70" s="11"/>
      <c r="R70" s="8"/>
      <c r="T70" s="34"/>
      <c r="U70" s="34"/>
      <c r="V70" s="38">
        <v>0</v>
      </c>
      <c r="W70"/>
      <c r="X70"/>
      <c r="Y70"/>
      <c r="Z70"/>
      <c r="AA70"/>
    </row>
    <row r="71" spans="1:27" s="23" customFormat="1" x14ac:dyDescent="0.35">
      <c r="A71"/>
      <c r="B71"/>
      <c r="C71"/>
      <c r="D71"/>
      <c r="E71"/>
      <c r="F71"/>
      <c r="G71" s="3"/>
      <c r="H71"/>
      <c r="I71" s="16"/>
      <c r="J71" s="16"/>
      <c r="K71"/>
      <c r="L71"/>
      <c r="M71"/>
      <c r="N71"/>
      <c r="O71" s="11"/>
      <c r="P71"/>
      <c r="Q71" s="11"/>
      <c r="R71" s="8"/>
      <c r="T71" s="34"/>
      <c r="U71" s="34"/>
      <c r="V71" s="38"/>
      <c r="W71"/>
      <c r="X71"/>
      <c r="Y71"/>
      <c r="Z71"/>
      <c r="AA71"/>
    </row>
    <row r="72" spans="1:27" s="23" customFormat="1" x14ac:dyDescent="0.35">
      <c r="A72"/>
      <c r="B72"/>
      <c r="C72"/>
      <c r="D72"/>
      <c r="E72"/>
      <c r="F72"/>
      <c r="G72" s="3"/>
      <c r="H72"/>
      <c r="I72" s="16"/>
      <c r="J72" s="16"/>
      <c r="K72"/>
      <c r="L72"/>
      <c r="M72"/>
      <c r="N72"/>
      <c r="O72" s="11"/>
      <c r="P72"/>
      <c r="Q72" s="11"/>
      <c r="R72" s="8"/>
      <c r="T72" s="34"/>
      <c r="U72" s="34"/>
      <c r="V72" s="38"/>
      <c r="W72"/>
      <c r="X72"/>
      <c r="Y72"/>
      <c r="Z72"/>
      <c r="AA72"/>
    </row>
    <row r="73" spans="1:27" s="23" customFormat="1" x14ac:dyDescent="0.35">
      <c r="A73"/>
      <c r="B73"/>
      <c r="C73"/>
      <c r="D73"/>
      <c r="E73"/>
      <c r="F73"/>
      <c r="G73" s="3"/>
      <c r="H73"/>
      <c r="I73" s="16"/>
      <c r="J73" s="16"/>
      <c r="K73"/>
      <c r="L73"/>
      <c r="M73"/>
      <c r="N73"/>
      <c r="O73" s="11"/>
      <c r="P73"/>
      <c r="Q73" s="11"/>
      <c r="R73" s="8"/>
      <c r="T73" s="34"/>
      <c r="U73" s="34"/>
      <c r="V73" s="38"/>
      <c r="W73"/>
      <c r="X73"/>
      <c r="Y73"/>
      <c r="Z73"/>
      <c r="AA73"/>
    </row>
    <row r="74" spans="1:27" s="23" customFormat="1" x14ac:dyDescent="0.35">
      <c r="A74"/>
      <c r="B74"/>
      <c r="C74"/>
      <c r="D74"/>
      <c r="E74"/>
      <c r="F74"/>
      <c r="G74" s="3"/>
      <c r="H74"/>
      <c r="I74" s="16"/>
      <c r="J74" s="16"/>
      <c r="K74"/>
      <c r="L74"/>
      <c r="M74"/>
      <c r="N74"/>
      <c r="O74" s="11"/>
      <c r="P74"/>
      <c r="Q74" s="11"/>
      <c r="R74" s="8"/>
      <c r="T74" s="34"/>
      <c r="U74" s="34"/>
      <c r="V74" s="38"/>
      <c r="W74"/>
      <c r="X74"/>
      <c r="Y74"/>
      <c r="Z74"/>
      <c r="AA74"/>
    </row>
    <row r="75" spans="1:27" s="23" customFormat="1" x14ac:dyDescent="0.35">
      <c r="A75"/>
      <c r="B75"/>
      <c r="C75"/>
      <c r="D75"/>
      <c r="E75"/>
      <c r="F75"/>
      <c r="G75" s="3"/>
      <c r="H75"/>
      <c r="I75" s="16"/>
      <c r="J75" s="16"/>
      <c r="K75"/>
      <c r="L75"/>
      <c r="M75"/>
      <c r="N75"/>
      <c r="O75" s="11"/>
      <c r="P75"/>
      <c r="Q75" s="11"/>
      <c r="R75" s="8"/>
      <c r="T75" s="34"/>
      <c r="U75" s="34"/>
      <c r="V75" s="38"/>
      <c r="W75"/>
      <c r="X75"/>
      <c r="Y75"/>
      <c r="Z75"/>
      <c r="AA75"/>
    </row>
    <row r="76" spans="1:27" s="23" customFormat="1" x14ac:dyDescent="0.35">
      <c r="A76"/>
      <c r="B76"/>
      <c r="C76"/>
      <c r="D76"/>
      <c r="E76"/>
      <c r="F76"/>
      <c r="G76" s="3"/>
      <c r="H76"/>
      <c r="I76" s="16"/>
      <c r="J76" s="16"/>
      <c r="K76"/>
      <c r="L76"/>
      <c r="M76"/>
      <c r="N76"/>
      <c r="O76" s="11"/>
      <c r="P76"/>
      <c r="Q76" s="11"/>
      <c r="R76" s="8"/>
      <c r="T76" s="34"/>
      <c r="U76" s="34"/>
      <c r="V76" s="38"/>
      <c r="W76"/>
      <c r="X76"/>
      <c r="Y76"/>
      <c r="Z76"/>
      <c r="AA76"/>
    </row>
    <row r="77" spans="1:27" s="23" customFormat="1" x14ac:dyDescent="0.35">
      <c r="A77"/>
      <c r="B77"/>
      <c r="C77"/>
      <c r="D77"/>
      <c r="E77"/>
      <c r="F77"/>
      <c r="G77" s="3"/>
      <c r="H77"/>
      <c r="I77" s="16"/>
      <c r="J77" s="16"/>
      <c r="K77"/>
      <c r="L77"/>
      <c r="M77"/>
      <c r="N77"/>
      <c r="O77" s="11"/>
      <c r="P77"/>
      <c r="Q77" s="11"/>
      <c r="R77" s="8"/>
      <c r="T77" s="34"/>
      <c r="U77" s="34"/>
      <c r="V77" s="38"/>
      <c r="W77"/>
      <c r="X77"/>
      <c r="Y77"/>
      <c r="Z77"/>
      <c r="AA77"/>
    </row>
    <row r="78" spans="1:27" s="23" customFormat="1" x14ac:dyDescent="0.35">
      <c r="A78"/>
      <c r="B78"/>
      <c r="C78"/>
      <c r="D78"/>
      <c r="E78"/>
      <c r="F78"/>
      <c r="G78" s="3"/>
      <c r="H78"/>
      <c r="I78" s="16"/>
      <c r="J78" s="16"/>
      <c r="K78"/>
      <c r="L78"/>
      <c r="M78"/>
      <c r="N78"/>
      <c r="O78" s="11"/>
      <c r="P78"/>
      <c r="Q78" s="11"/>
      <c r="R78" s="8"/>
      <c r="T78" s="34"/>
      <c r="U78" s="34"/>
      <c r="V78" s="38"/>
      <c r="W78"/>
      <c r="X78"/>
      <c r="Y78"/>
      <c r="Z78"/>
      <c r="AA78"/>
    </row>
    <row r="79" spans="1:27" s="23" customFormat="1" x14ac:dyDescent="0.35">
      <c r="A79"/>
      <c r="B79"/>
      <c r="C79"/>
      <c r="D79"/>
      <c r="E79"/>
      <c r="F79"/>
      <c r="G79" s="3"/>
      <c r="H79"/>
      <c r="I79" s="16"/>
      <c r="J79" s="16"/>
      <c r="K79"/>
      <c r="L79"/>
      <c r="M79"/>
      <c r="N79"/>
      <c r="O79" s="11"/>
      <c r="P79"/>
      <c r="Q79" s="11"/>
      <c r="R79" s="8"/>
      <c r="T79" s="34"/>
      <c r="U79" s="34"/>
      <c r="V79" s="38"/>
      <c r="W79"/>
      <c r="X79"/>
      <c r="Y79"/>
      <c r="Z79"/>
      <c r="AA79"/>
    </row>
    <row r="80" spans="1:27" s="23" customFormat="1" x14ac:dyDescent="0.35">
      <c r="A80"/>
      <c r="B80"/>
      <c r="C80"/>
      <c r="D80"/>
      <c r="E80"/>
      <c r="F80"/>
      <c r="G80" s="3"/>
      <c r="H80"/>
      <c r="I80" s="16"/>
      <c r="J80" s="16"/>
      <c r="K80"/>
      <c r="L80"/>
      <c r="M80"/>
      <c r="N80"/>
      <c r="O80" s="11"/>
      <c r="P80"/>
      <c r="Q80" s="11"/>
      <c r="R80" s="8"/>
      <c r="T80" s="34"/>
      <c r="U80" s="34"/>
      <c r="V80" s="38"/>
      <c r="W80"/>
      <c r="X80"/>
      <c r="Y80"/>
      <c r="Z80"/>
      <c r="AA80"/>
    </row>
    <row r="81" spans="1:27" s="23" customFormat="1" x14ac:dyDescent="0.35">
      <c r="A81"/>
      <c r="B81"/>
      <c r="C81"/>
      <c r="D81"/>
      <c r="E81"/>
      <c r="F81"/>
      <c r="G81" s="3"/>
      <c r="H81"/>
      <c r="I81" s="16"/>
      <c r="J81" s="16"/>
      <c r="K81"/>
      <c r="L81"/>
      <c r="M81"/>
      <c r="N81"/>
      <c r="O81" s="11"/>
      <c r="P81"/>
      <c r="Q81" s="11"/>
      <c r="R81" s="8"/>
      <c r="T81" s="34"/>
      <c r="U81" s="34"/>
      <c r="V81" s="38"/>
      <c r="W81"/>
      <c r="X81"/>
      <c r="Y81"/>
      <c r="Z81"/>
      <c r="AA81"/>
    </row>
    <row r="82" spans="1:27" s="23" customFormat="1" x14ac:dyDescent="0.35">
      <c r="A82"/>
      <c r="B82"/>
      <c r="C82"/>
      <c r="D82"/>
      <c r="E82"/>
      <c r="F82"/>
      <c r="G82" s="3"/>
      <c r="H82"/>
      <c r="I82" s="16"/>
      <c r="J82" s="16"/>
      <c r="K82"/>
      <c r="L82"/>
      <c r="M82"/>
      <c r="N82"/>
      <c r="O82" s="11"/>
      <c r="P82"/>
      <c r="Q82" s="11"/>
      <c r="R82" s="8"/>
      <c r="T82" s="34"/>
      <c r="U82" s="34"/>
      <c r="V82" s="38"/>
      <c r="W82"/>
      <c r="X82"/>
      <c r="Y82"/>
      <c r="Z82"/>
      <c r="AA82"/>
    </row>
    <row r="83" spans="1:27" s="23" customFormat="1" x14ac:dyDescent="0.35">
      <c r="A83"/>
      <c r="B83"/>
      <c r="C83"/>
      <c r="D83"/>
      <c r="E83"/>
      <c r="F83"/>
      <c r="G83" s="3"/>
      <c r="H83"/>
      <c r="I83" s="16"/>
      <c r="J83" s="16"/>
      <c r="K83"/>
      <c r="L83"/>
      <c r="M83"/>
      <c r="N83"/>
      <c r="O83" s="11"/>
      <c r="P83"/>
      <c r="Q83" s="11"/>
      <c r="R83" s="8"/>
      <c r="T83" s="34"/>
      <c r="U83" s="34"/>
      <c r="V83" s="38"/>
      <c r="W83"/>
      <c r="X83"/>
      <c r="Y83"/>
      <c r="Z83"/>
      <c r="AA83"/>
    </row>
    <row r="84" spans="1:27" s="23" customFormat="1" x14ac:dyDescent="0.35">
      <c r="A84"/>
      <c r="B84"/>
      <c r="C84"/>
      <c r="D84"/>
      <c r="E84"/>
      <c r="F84"/>
      <c r="G84" s="3"/>
      <c r="H84"/>
      <c r="I84" s="16"/>
      <c r="J84" s="16"/>
      <c r="K84"/>
      <c r="L84"/>
      <c r="M84"/>
      <c r="N84"/>
      <c r="O84" s="11"/>
      <c r="P84"/>
      <c r="Q84" s="11"/>
      <c r="R84" s="8"/>
      <c r="T84" s="34"/>
      <c r="U84" s="34"/>
      <c r="V84" s="38"/>
      <c r="W84"/>
      <c r="X84"/>
      <c r="Y84"/>
      <c r="Z84"/>
      <c r="AA84"/>
    </row>
    <row r="85" spans="1:27" s="23" customFormat="1" x14ac:dyDescent="0.35">
      <c r="A85"/>
      <c r="B85"/>
      <c r="C85"/>
      <c r="D85"/>
      <c r="E85"/>
      <c r="F85"/>
      <c r="G85" s="3"/>
      <c r="H85"/>
      <c r="I85" s="16"/>
      <c r="J85" s="16"/>
      <c r="K85"/>
      <c r="L85"/>
      <c r="M85"/>
      <c r="N85"/>
      <c r="O85" s="11"/>
      <c r="P85"/>
      <c r="Q85" s="11"/>
      <c r="R85" s="8"/>
      <c r="T85" s="34"/>
      <c r="U85" s="34"/>
      <c r="V85" s="38"/>
      <c r="W85"/>
      <c r="X85"/>
      <c r="Y85"/>
      <c r="Z85"/>
      <c r="AA85"/>
    </row>
    <row r="86" spans="1:27" s="23" customFormat="1" x14ac:dyDescent="0.35">
      <c r="A86"/>
      <c r="B86"/>
      <c r="C86"/>
      <c r="D86"/>
      <c r="E86"/>
      <c r="F86"/>
      <c r="G86" s="3"/>
      <c r="H86"/>
      <c r="I86" s="16"/>
      <c r="J86" s="16"/>
      <c r="K86"/>
      <c r="L86"/>
      <c r="M86"/>
      <c r="N86"/>
      <c r="O86" s="11"/>
      <c r="P86"/>
      <c r="Q86" s="11"/>
      <c r="R86" s="8"/>
      <c r="T86" s="34"/>
      <c r="U86" s="34"/>
      <c r="V86" s="38"/>
      <c r="W86"/>
      <c r="X86"/>
      <c r="Y86"/>
      <c r="Z86"/>
      <c r="AA86"/>
    </row>
    <row r="87" spans="1:27" s="23" customFormat="1" x14ac:dyDescent="0.35">
      <c r="A87"/>
      <c r="B87"/>
      <c r="C87"/>
      <c r="D87"/>
      <c r="E87"/>
      <c r="F87"/>
      <c r="G87" s="3"/>
      <c r="H87"/>
      <c r="I87" s="16"/>
      <c r="J87" s="16"/>
      <c r="K87"/>
      <c r="L87"/>
      <c r="M87"/>
      <c r="N87"/>
      <c r="O87" s="11"/>
      <c r="P87"/>
      <c r="Q87" s="11"/>
      <c r="R87" s="8"/>
      <c r="T87" s="34"/>
      <c r="U87" s="34"/>
      <c r="V87" s="38"/>
      <c r="W87"/>
      <c r="X87"/>
      <c r="Y87"/>
      <c r="Z87"/>
      <c r="AA87"/>
    </row>
    <row r="88" spans="1:27" s="23" customFormat="1" x14ac:dyDescent="0.35">
      <c r="A88"/>
      <c r="B88"/>
      <c r="C88"/>
      <c r="D88"/>
      <c r="E88"/>
      <c r="F88"/>
      <c r="G88" s="3"/>
      <c r="H88"/>
      <c r="I88" s="16"/>
      <c r="J88" s="16"/>
      <c r="K88"/>
      <c r="L88"/>
      <c r="M88"/>
      <c r="N88"/>
      <c r="O88" s="11"/>
      <c r="P88"/>
      <c r="Q88" s="11"/>
      <c r="R88" s="8"/>
      <c r="T88" s="34"/>
      <c r="U88" s="34"/>
      <c r="V88" s="38"/>
      <c r="W88"/>
      <c r="X88"/>
      <c r="Y88"/>
      <c r="Z88"/>
      <c r="AA88"/>
    </row>
    <row r="89" spans="1:27" s="23" customFormat="1" x14ac:dyDescent="0.35">
      <c r="A89"/>
      <c r="B89"/>
      <c r="C89"/>
      <c r="D89"/>
      <c r="E89"/>
      <c r="F89"/>
      <c r="G89" s="3"/>
      <c r="H89"/>
      <c r="I89" s="16"/>
      <c r="J89" s="16"/>
      <c r="K89"/>
      <c r="L89"/>
      <c r="M89"/>
      <c r="N89"/>
      <c r="O89" s="11"/>
      <c r="P89"/>
      <c r="Q89" s="11"/>
      <c r="R89" s="8"/>
      <c r="T89" s="34"/>
      <c r="U89" s="34"/>
      <c r="V89" s="38"/>
      <c r="W89"/>
      <c r="X89"/>
      <c r="Y89"/>
      <c r="Z89"/>
      <c r="AA89"/>
    </row>
  </sheetData>
  <phoneticPr fontId="14" type="noConversion"/>
  <printOptions gridLines="1"/>
  <pageMargins left="0.70866141732283472" right="0.70866141732283472" top="0.74803149606299213" bottom="0.74803149606299213" header="0.31496062992125984" footer="0.31496062992125984"/>
  <pageSetup paperSize="9" scale="6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3CCCF-C005-473D-8B5F-4A9456C4AF44}">
  <dimension ref="A1:T78"/>
  <sheetViews>
    <sheetView zoomScaleNormal="100" workbookViewId="0"/>
  </sheetViews>
  <sheetFormatPr defaultRowHeight="14.5" x14ac:dyDescent="0.35"/>
  <cols>
    <col min="2" max="2" width="24.7265625" customWidth="1"/>
    <col min="3" max="3" width="23" customWidth="1"/>
    <col min="4" max="4" width="16.54296875" customWidth="1"/>
    <col min="5" max="5" width="16" customWidth="1"/>
    <col min="6" max="6" width="72" customWidth="1"/>
    <col min="7" max="7" width="5" style="3" customWidth="1"/>
    <col min="8" max="8" width="29.453125" customWidth="1"/>
    <col min="9" max="9" width="10.54296875" style="18" customWidth="1"/>
    <col min="10" max="10" width="12.54296875" style="18" customWidth="1"/>
    <col min="11" max="11" width="34.1796875" customWidth="1"/>
    <col min="12" max="12" width="27.7265625" customWidth="1"/>
    <col min="13" max="13" width="20.54296875" customWidth="1"/>
    <col min="14" max="14" width="12.81640625" customWidth="1"/>
    <col min="15" max="15" width="13.453125" style="5" customWidth="1"/>
    <col min="16" max="16" width="17.453125" style="3" customWidth="1"/>
    <col min="17" max="17" width="11.54296875" style="5" customWidth="1"/>
    <col min="18" max="18" width="14.26953125" style="4" customWidth="1"/>
    <col min="19" max="19" width="13.26953125" customWidth="1"/>
  </cols>
  <sheetData>
    <row r="1" spans="2:19" x14ac:dyDescent="0.35">
      <c r="I1" s="89"/>
      <c r="J1" s="89"/>
      <c r="O1" s="30"/>
      <c r="Q1" s="30"/>
      <c r="R1" s="90"/>
    </row>
    <row r="2" spans="2:19" ht="15.5" x14ac:dyDescent="0.35">
      <c r="D2" s="93"/>
      <c r="F2" s="12"/>
      <c r="I2" s="89"/>
      <c r="J2" s="89"/>
      <c r="O2" s="94"/>
      <c r="P2" s="109"/>
      <c r="Q2" s="96"/>
      <c r="R2" s="97"/>
    </row>
    <row r="3" spans="2:19" ht="15.5" x14ac:dyDescent="0.35">
      <c r="D3" s="93"/>
      <c r="F3" s="12"/>
      <c r="I3" s="89"/>
      <c r="J3" s="89"/>
      <c r="O3" s="94"/>
      <c r="P3" s="109"/>
      <c r="Q3" s="96"/>
      <c r="R3" s="97"/>
    </row>
    <row r="4" spans="2:19" ht="16.5" customHeight="1" x14ac:dyDescent="0.35">
      <c r="F4" s="23"/>
      <c r="I4" s="89"/>
      <c r="J4" s="89"/>
      <c r="K4" s="90"/>
      <c r="L4" s="90"/>
      <c r="M4" s="90"/>
      <c r="N4" s="99"/>
      <c r="O4" s="99"/>
      <c r="P4" s="110"/>
      <c r="Q4" s="101"/>
      <c r="R4" s="102"/>
    </row>
    <row r="5" spans="2:19" ht="16.5" customHeight="1" x14ac:dyDescent="0.35">
      <c r="F5" s="23"/>
      <c r="I5" s="89"/>
      <c r="J5" s="89"/>
      <c r="K5" s="90"/>
      <c r="L5" s="90"/>
      <c r="M5" s="90"/>
      <c r="N5" s="99"/>
      <c r="O5" s="99"/>
      <c r="P5" s="110"/>
      <c r="Q5" s="101"/>
      <c r="R5" s="102"/>
    </row>
    <row r="6" spans="2:19" ht="16.5" customHeight="1" x14ac:dyDescent="0.35">
      <c r="F6" s="23"/>
      <c r="I6" s="89"/>
      <c r="J6" s="89"/>
      <c r="K6" s="90"/>
      <c r="L6" s="90"/>
      <c r="M6" s="90"/>
      <c r="N6" s="99"/>
      <c r="O6" s="99"/>
      <c r="P6" s="110"/>
      <c r="Q6" s="101"/>
      <c r="R6" s="102"/>
    </row>
    <row r="7" spans="2:19" ht="16.5" customHeight="1" x14ac:dyDescent="0.35">
      <c r="F7" s="23"/>
      <c r="I7" s="89"/>
      <c r="J7" s="89"/>
      <c r="K7" s="90"/>
      <c r="L7" s="90"/>
      <c r="M7" s="90"/>
      <c r="N7" s="99"/>
      <c r="O7" s="99"/>
      <c r="P7" s="110"/>
      <c r="Q7" s="101"/>
      <c r="R7" s="102"/>
    </row>
    <row r="8" spans="2:19" ht="16.5" customHeight="1" x14ac:dyDescent="0.35">
      <c r="F8" s="23"/>
      <c r="I8" s="89"/>
      <c r="J8" s="89"/>
      <c r="L8" s="90"/>
      <c r="M8" s="90"/>
      <c r="N8" s="99"/>
      <c r="O8" s="99"/>
      <c r="P8" s="110"/>
      <c r="Q8" s="101"/>
      <c r="R8" s="102"/>
    </row>
    <row r="9" spans="2:19" ht="22.5" customHeight="1" x14ac:dyDescent="0.55000000000000004">
      <c r="B9" s="104" t="s">
        <v>766</v>
      </c>
      <c r="F9" s="23"/>
      <c r="I9" s="89"/>
      <c r="J9" s="89"/>
      <c r="K9" s="90"/>
      <c r="L9" s="90"/>
      <c r="M9" s="90"/>
      <c r="N9" s="99"/>
      <c r="O9" s="99"/>
      <c r="P9" s="110"/>
      <c r="Q9" s="101"/>
      <c r="R9" s="102"/>
    </row>
    <row r="10" spans="2:19" ht="21.75" customHeight="1" x14ac:dyDescent="0.35">
      <c r="B10" s="1" t="s">
        <v>741</v>
      </c>
      <c r="I10" s="89"/>
      <c r="J10" s="89"/>
      <c r="K10" s="90"/>
      <c r="L10" s="90"/>
      <c r="M10" s="90"/>
      <c r="N10" s="99"/>
      <c r="O10" s="99"/>
      <c r="P10" s="110"/>
      <c r="Q10" s="101"/>
      <c r="R10" s="102"/>
    </row>
    <row r="11" spans="2:19" ht="16.5" customHeight="1" x14ac:dyDescent="0.35">
      <c r="B11" s="41" t="s">
        <v>738</v>
      </c>
      <c r="I11" s="89"/>
      <c r="J11" s="89"/>
      <c r="K11" s="90"/>
      <c r="L11" s="90"/>
      <c r="M11" s="90"/>
      <c r="N11" s="99"/>
      <c r="O11" s="99"/>
      <c r="P11" s="110"/>
      <c r="Q11" s="101"/>
      <c r="R11" s="102"/>
    </row>
    <row r="12" spans="2:19" ht="16.5" customHeight="1" x14ac:dyDescent="0.35">
      <c r="B12" s="41"/>
      <c r="I12" s="89"/>
      <c r="J12" s="89"/>
      <c r="K12" s="90"/>
      <c r="L12" s="90"/>
      <c r="M12" s="90"/>
      <c r="N12" s="99"/>
      <c r="O12" s="99"/>
      <c r="P12" s="110"/>
      <c r="Q12" s="101"/>
      <c r="R12" s="102"/>
    </row>
    <row r="13" spans="2:19" ht="14.25" customHeight="1" x14ac:dyDescent="0.35">
      <c r="F13" t="s">
        <v>742</v>
      </c>
      <c r="I13" s="89"/>
      <c r="J13" s="89"/>
      <c r="K13" s="90"/>
      <c r="L13" s="90"/>
      <c r="M13" s="90"/>
      <c r="N13" s="99"/>
      <c r="O13" s="99"/>
      <c r="Q13" s="99"/>
      <c r="R13" s="102"/>
    </row>
    <row r="14" spans="2:19" ht="14.25" customHeight="1" x14ac:dyDescent="0.45">
      <c r="B14" s="7" t="s">
        <v>752</v>
      </c>
      <c r="D14" s="1"/>
      <c r="I14" s="89"/>
      <c r="J14" s="89"/>
      <c r="K14" s="90"/>
      <c r="L14" s="90"/>
      <c r="M14" s="90"/>
      <c r="N14" s="99"/>
      <c r="O14" s="99"/>
      <c r="Q14" s="99"/>
      <c r="R14" s="102"/>
    </row>
    <row r="15" spans="2:19" x14ac:dyDescent="0.35">
      <c r="K15" s="4"/>
      <c r="L15" s="31" t="s">
        <v>543</v>
      </c>
      <c r="M15" s="4"/>
      <c r="N15" s="1" t="s">
        <v>264</v>
      </c>
      <c r="P15" s="4"/>
      <c r="Q15" s="10" t="s">
        <v>745</v>
      </c>
      <c r="R15" s="8"/>
      <c r="S15" s="1"/>
    </row>
    <row r="16" spans="2:19" s="17" customFormat="1" ht="66" customHeight="1" x14ac:dyDescent="0.35">
      <c r="B16" s="17" t="s">
        <v>198</v>
      </c>
      <c r="C16" s="17" t="s">
        <v>459</v>
      </c>
      <c r="D16" s="17" t="s">
        <v>197</v>
      </c>
      <c r="E16" s="17" t="s">
        <v>245</v>
      </c>
      <c r="F16" s="17" t="s">
        <v>196</v>
      </c>
      <c r="G16" s="24" t="s">
        <v>254</v>
      </c>
      <c r="H16" s="25" t="s">
        <v>250</v>
      </c>
      <c r="I16" s="26" t="s">
        <v>541</v>
      </c>
      <c r="J16" s="26" t="s">
        <v>191</v>
      </c>
      <c r="K16" s="27" t="s">
        <v>274</v>
      </c>
      <c r="L16" s="27" t="s">
        <v>194</v>
      </c>
      <c r="M16" s="27" t="s">
        <v>542</v>
      </c>
      <c r="N16" s="25" t="s">
        <v>266</v>
      </c>
      <c r="O16" s="27" t="s">
        <v>261</v>
      </c>
      <c r="P16" s="29" t="s">
        <v>265</v>
      </c>
      <c r="Q16" s="25" t="s">
        <v>420</v>
      </c>
      <c r="R16" s="29" t="s">
        <v>421</v>
      </c>
      <c r="S16" s="17" t="s">
        <v>195</v>
      </c>
    </row>
    <row r="17" spans="2:19" s="44" customFormat="1" x14ac:dyDescent="0.35">
      <c r="B17" s="49" t="s">
        <v>9</v>
      </c>
      <c r="C17" s="44" t="s">
        <v>9</v>
      </c>
      <c r="D17" s="44" t="s">
        <v>57</v>
      </c>
      <c r="F17" s="44" t="s">
        <v>225</v>
      </c>
      <c r="G17" s="45">
        <v>6</v>
      </c>
      <c r="H17" s="44" t="s">
        <v>751</v>
      </c>
      <c r="I17" s="22"/>
      <c r="J17" s="22">
        <v>2012</v>
      </c>
      <c r="K17" s="49"/>
      <c r="L17" s="49"/>
      <c r="O17" s="15"/>
      <c r="P17" s="45"/>
      <c r="Q17" s="15"/>
      <c r="R17" s="21"/>
    </row>
    <row r="18" spans="2:19" s="44" customFormat="1" x14ac:dyDescent="0.35">
      <c r="B18" s="44" t="s">
        <v>6</v>
      </c>
      <c r="C18" s="44" t="s">
        <v>347</v>
      </c>
      <c r="D18" s="44" t="s">
        <v>307</v>
      </c>
      <c r="E18" s="44" t="s">
        <v>190</v>
      </c>
      <c r="F18" s="44" t="s">
        <v>505</v>
      </c>
      <c r="G18" s="45">
        <v>6</v>
      </c>
      <c r="H18" s="44" t="s">
        <v>751</v>
      </c>
      <c r="I18" s="22"/>
      <c r="J18" s="22">
        <v>2021</v>
      </c>
      <c r="K18" s="44" t="s">
        <v>506</v>
      </c>
      <c r="L18" s="44" t="s">
        <v>507</v>
      </c>
      <c r="M18" s="44" t="s">
        <v>507</v>
      </c>
      <c r="O18" s="15"/>
      <c r="P18" s="45"/>
      <c r="Q18" s="15"/>
      <c r="R18" s="21"/>
    </row>
    <row r="19" spans="2:19" s="44" customFormat="1" x14ac:dyDescent="0.35">
      <c r="B19" s="44" t="s">
        <v>6</v>
      </c>
      <c r="C19" s="44" t="s">
        <v>347</v>
      </c>
      <c r="D19" s="77" t="s">
        <v>25</v>
      </c>
      <c r="E19" s="77" t="s">
        <v>204</v>
      </c>
      <c r="F19" s="77" t="s">
        <v>216</v>
      </c>
      <c r="G19" s="45">
        <v>6</v>
      </c>
      <c r="H19" s="44" t="s">
        <v>751</v>
      </c>
      <c r="I19" s="22"/>
      <c r="J19" s="22">
        <v>2021</v>
      </c>
      <c r="K19" s="44" t="s">
        <v>205</v>
      </c>
      <c r="N19" s="44" t="s">
        <v>90</v>
      </c>
      <c r="O19" s="15"/>
      <c r="P19" s="45" t="s">
        <v>12</v>
      </c>
      <c r="Q19" s="15"/>
      <c r="R19" s="21"/>
    </row>
    <row r="20" spans="2:19" s="44" customFormat="1" x14ac:dyDescent="0.35">
      <c r="B20" s="44" t="s">
        <v>6</v>
      </c>
      <c r="C20" s="44" t="s">
        <v>460</v>
      </c>
      <c r="D20" s="77" t="s">
        <v>100</v>
      </c>
      <c r="E20" s="77"/>
      <c r="F20" s="44" t="s">
        <v>501</v>
      </c>
      <c r="G20" s="45">
        <v>6</v>
      </c>
      <c r="H20" s="44" t="s">
        <v>751</v>
      </c>
      <c r="I20" s="22"/>
      <c r="J20" s="22">
        <v>2017</v>
      </c>
      <c r="K20" s="44" t="s">
        <v>101</v>
      </c>
      <c r="N20" s="44">
        <v>3</v>
      </c>
      <c r="O20" s="15">
        <v>9000</v>
      </c>
      <c r="P20" s="45" t="s">
        <v>12</v>
      </c>
      <c r="Q20" s="15"/>
      <c r="R20" s="21"/>
    </row>
    <row r="21" spans="2:19" s="44" customFormat="1" x14ac:dyDescent="0.35">
      <c r="B21" s="44" t="s">
        <v>1</v>
      </c>
      <c r="C21" s="44" t="s">
        <v>1</v>
      </c>
      <c r="D21" s="44" t="s">
        <v>577</v>
      </c>
      <c r="F21" s="44" t="s">
        <v>765</v>
      </c>
      <c r="G21" s="45">
        <v>6</v>
      </c>
      <c r="H21" s="44" t="s">
        <v>751</v>
      </c>
      <c r="I21" s="22"/>
      <c r="J21" s="22">
        <v>2021</v>
      </c>
      <c r="K21" s="44" t="s">
        <v>578</v>
      </c>
      <c r="M21" s="44" t="s">
        <v>579</v>
      </c>
      <c r="N21" s="44">
        <v>1</v>
      </c>
      <c r="O21" s="15">
        <v>4300</v>
      </c>
      <c r="P21" s="63"/>
      <c r="Q21" s="15">
        <v>14</v>
      </c>
      <c r="R21" s="21">
        <v>60200</v>
      </c>
    </row>
    <row r="22" spans="2:19" s="44" customFormat="1" x14ac:dyDescent="0.35">
      <c r="B22" s="44" t="s">
        <v>82</v>
      </c>
      <c r="C22" s="44" t="s">
        <v>352</v>
      </c>
      <c r="D22" s="44" t="s">
        <v>338</v>
      </c>
      <c r="F22" s="44" t="s">
        <v>425</v>
      </c>
      <c r="G22" s="45">
        <v>6</v>
      </c>
      <c r="H22" s="44" t="s">
        <v>751</v>
      </c>
      <c r="I22" s="22"/>
      <c r="J22" s="65">
        <v>2019</v>
      </c>
      <c r="N22" s="44">
        <v>4</v>
      </c>
      <c r="O22" s="15">
        <v>14000</v>
      </c>
      <c r="P22" s="63">
        <v>0</v>
      </c>
      <c r="Q22" s="50" t="s">
        <v>426</v>
      </c>
      <c r="R22" s="21"/>
    </row>
    <row r="23" spans="2:19" s="44" customFormat="1" x14ac:dyDescent="0.35">
      <c r="B23" s="44" t="s">
        <v>17</v>
      </c>
      <c r="C23" s="44" t="s">
        <v>359</v>
      </c>
      <c r="D23" s="44" t="s">
        <v>0</v>
      </c>
      <c r="F23" s="44" t="s">
        <v>224</v>
      </c>
      <c r="G23" s="45">
        <v>6</v>
      </c>
      <c r="H23" s="44" t="s">
        <v>751</v>
      </c>
      <c r="I23" s="22"/>
      <c r="J23" s="22">
        <v>2017</v>
      </c>
      <c r="K23" s="44" t="s">
        <v>320</v>
      </c>
      <c r="M23" s="44" t="s">
        <v>219</v>
      </c>
      <c r="O23" s="15"/>
      <c r="P23" s="45"/>
      <c r="Q23" s="15"/>
      <c r="R23" s="21"/>
    </row>
    <row r="24" spans="2:19" s="44" customFormat="1" x14ac:dyDescent="0.35">
      <c r="B24" s="44" t="s">
        <v>7</v>
      </c>
      <c r="C24" s="44" t="s">
        <v>353</v>
      </c>
      <c r="D24" s="44" t="s">
        <v>79</v>
      </c>
      <c r="F24" s="44" t="s">
        <v>380</v>
      </c>
      <c r="G24" s="45">
        <v>6</v>
      </c>
      <c r="H24" s="44" t="s">
        <v>751</v>
      </c>
      <c r="I24" s="65"/>
      <c r="J24" s="65">
        <v>2020</v>
      </c>
      <c r="K24" s="44" t="s">
        <v>517</v>
      </c>
      <c r="M24" s="44" t="s">
        <v>118</v>
      </c>
      <c r="N24" s="44">
        <v>1</v>
      </c>
      <c r="O24" s="15">
        <v>2500</v>
      </c>
      <c r="P24" s="63">
        <v>1</v>
      </c>
      <c r="Q24" s="15">
        <v>1</v>
      </c>
      <c r="R24" s="21">
        <v>2500</v>
      </c>
      <c r="S24" s="44" t="s">
        <v>26</v>
      </c>
    </row>
    <row r="25" spans="2:19" s="44" customFormat="1" x14ac:dyDescent="0.35">
      <c r="B25" s="49" t="s">
        <v>7</v>
      </c>
      <c r="C25" s="44" t="s">
        <v>353</v>
      </c>
      <c r="D25" s="44" t="s">
        <v>217</v>
      </c>
      <c r="E25" s="44" t="s">
        <v>179</v>
      </c>
      <c r="F25" s="44" t="s">
        <v>718</v>
      </c>
      <c r="G25" s="73">
        <v>6</v>
      </c>
      <c r="H25" s="44" t="s">
        <v>751</v>
      </c>
      <c r="I25" s="22"/>
      <c r="J25" s="22">
        <v>2021</v>
      </c>
      <c r="K25" s="44" t="s">
        <v>313</v>
      </c>
      <c r="N25" s="43">
        <v>-1</v>
      </c>
      <c r="O25" s="15">
        <v>-75</v>
      </c>
      <c r="P25" s="111">
        <v>1</v>
      </c>
      <c r="Q25" s="15">
        <v>-1</v>
      </c>
      <c r="R25" s="21">
        <v>-75</v>
      </c>
    </row>
    <row r="26" spans="2:19" s="44" customFormat="1" x14ac:dyDescent="0.35">
      <c r="B26" s="44" t="s">
        <v>7</v>
      </c>
      <c r="C26" s="44" t="s">
        <v>353</v>
      </c>
      <c r="D26" s="44" t="s">
        <v>340</v>
      </c>
      <c r="F26" s="44" t="s">
        <v>472</v>
      </c>
      <c r="G26" s="45">
        <v>6</v>
      </c>
      <c r="H26" s="44" t="s">
        <v>751</v>
      </c>
      <c r="I26" s="22"/>
      <c r="J26" s="22">
        <v>2021</v>
      </c>
      <c r="K26" s="44" t="s">
        <v>470</v>
      </c>
      <c r="N26" s="44">
        <v>3</v>
      </c>
      <c r="O26" s="15">
        <v>12000</v>
      </c>
      <c r="P26" s="45" t="s">
        <v>471</v>
      </c>
      <c r="Q26" s="15"/>
      <c r="R26" s="21"/>
    </row>
    <row r="27" spans="2:19" s="44" customFormat="1" x14ac:dyDescent="0.35">
      <c r="B27" s="44" t="s">
        <v>7</v>
      </c>
      <c r="C27" s="44" t="s">
        <v>354</v>
      </c>
      <c r="D27" s="44" t="s">
        <v>200</v>
      </c>
      <c r="F27" s="44" t="s">
        <v>764</v>
      </c>
      <c r="G27" s="45">
        <v>6</v>
      </c>
      <c r="H27" s="44" t="s">
        <v>751</v>
      </c>
      <c r="I27" s="22"/>
      <c r="J27" s="22">
        <v>2019</v>
      </c>
      <c r="K27" s="44" t="s">
        <v>392</v>
      </c>
      <c r="L27" s="44" t="s">
        <v>393</v>
      </c>
      <c r="M27" s="46" t="s">
        <v>391</v>
      </c>
      <c r="N27" s="44">
        <v>6</v>
      </c>
      <c r="O27" s="15">
        <v>24000</v>
      </c>
      <c r="P27" s="111">
        <v>0</v>
      </c>
      <c r="Q27" s="15">
        <v>0</v>
      </c>
      <c r="R27" s="21">
        <v>0</v>
      </c>
      <c r="S27" s="44" t="s">
        <v>4</v>
      </c>
    </row>
    <row r="28" spans="2:19" s="44" customFormat="1" x14ac:dyDescent="0.35">
      <c r="B28" s="44" t="s">
        <v>15</v>
      </c>
      <c r="C28" s="44" t="s">
        <v>358</v>
      </c>
      <c r="D28" s="44" t="s">
        <v>201</v>
      </c>
      <c r="E28" s="44" t="s">
        <v>116</v>
      </c>
      <c r="F28" s="44" t="s">
        <v>124</v>
      </c>
      <c r="G28" s="45">
        <v>6</v>
      </c>
      <c r="H28" s="44" t="s">
        <v>751</v>
      </c>
      <c r="I28" s="22"/>
      <c r="J28" s="22"/>
      <c r="K28" s="44" t="s">
        <v>125</v>
      </c>
      <c r="N28" s="70">
        <v>3</v>
      </c>
      <c r="O28" s="15">
        <v>12000</v>
      </c>
      <c r="P28" s="63">
        <v>0.33</v>
      </c>
      <c r="Q28" s="15">
        <v>0.99</v>
      </c>
      <c r="R28" s="21">
        <v>3960</v>
      </c>
    </row>
    <row r="29" spans="2:19" s="44" customFormat="1" x14ac:dyDescent="0.35">
      <c r="B29" s="44" t="s">
        <v>15</v>
      </c>
      <c r="C29" s="44" t="s">
        <v>358</v>
      </c>
      <c r="D29" s="44" t="s">
        <v>175</v>
      </c>
      <c r="F29" s="44" t="s">
        <v>176</v>
      </c>
      <c r="G29" s="45">
        <v>6</v>
      </c>
      <c r="H29" s="44" t="s">
        <v>751</v>
      </c>
      <c r="I29" s="22"/>
      <c r="J29" s="22">
        <v>2016</v>
      </c>
      <c r="K29" s="44" t="s">
        <v>452</v>
      </c>
      <c r="O29" s="15"/>
      <c r="P29" s="45"/>
      <c r="Q29" s="15">
        <v>1</v>
      </c>
      <c r="R29" s="21">
        <v>3000</v>
      </c>
    </row>
    <row r="30" spans="2:19" s="44" customFormat="1" x14ac:dyDescent="0.35">
      <c r="B30" s="44" t="s">
        <v>15</v>
      </c>
      <c r="C30" s="44" t="s">
        <v>360</v>
      </c>
      <c r="D30" s="44" t="s">
        <v>77</v>
      </c>
      <c r="F30" s="44" t="s">
        <v>636</v>
      </c>
      <c r="G30" s="45">
        <v>6</v>
      </c>
      <c r="H30" s="44" t="s">
        <v>751</v>
      </c>
      <c r="I30" s="22"/>
      <c r="J30" s="22">
        <v>2021</v>
      </c>
      <c r="K30" s="44" t="s">
        <v>178</v>
      </c>
      <c r="N30" s="44" t="s">
        <v>12</v>
      </c>
      <c r="O30" s="15"/>
      <c r="P30" s="63"/>
      <c r="Q30" s="15"/>
      <c r="R30" s="21"/>
    </row>
    <row r="31" spans="2:19" s="44" customFormat="1" x14ac:dyDescent="0.35">
      <c r="B31" s="44" t="s">
        <v>15</v>
      </c>
      <c r="C31" s="44" t="s">
        <v>360</v>
      </c>
      <c r="D31" s="44" t="s">
        <v>24</v>
      </c>
      <c r="F31" s="44" t="s">
        <v>169</v>
      </c>
      <c r="G31" s="45">
        <v>6</v>
      </c>
      <c r="H31" s="44" t="s">
        <v>751</v>
      </c>
      <c r="I31" s="22"/>
      <c r="J31" s="22">
        <v>2016</v>
      </c>
      <c r="K31" s="44" t="s">
        <v>170</v>
      </c>
      <c r="N31" s="44">
        <v>3</v>
      </c>
      <c r="O31" s="15">
        <v>9000</v>
      </c>
      <c r="P31" s="45"/>
      <c r="Q31" s="70"/>
      <c r="R31" s="21"/>
    </row>
    <row r="32" spans="2:19" s="44" customFormat="1" x14ac:dyDescent="0.35">
      <c r="B32" s="44" t="s">
        <v>20</v>
      </c>
      <c r="C32" s="44" t="s">
        <v>597</v>
      </c>
      <c r="D32" s="44" t="s">
        <v>199</v>
      </c>
      <c r="F32" s="44" t="s">
        <v>503</v>
      </c>
      <c r="G32" s="45">
        <v>6</v>
      </c>
      <c r="H32" s="44" t="s">
        <v>751</v>
      </c>
      <c r="I32" s="22"/>
      <c r="J32" s="22">
        <v>2021</v>
      </c>
      <c r="K32" s="44" t="s">
        <v>449</v>
      </c>
      <c r="N32" s="62" t="s">
        <v>12</v>
      </c>
      <c r="O32" s="15"/>
      <c r="P32" s="63"/>
      <c r="Q32" s="15"/>
      <c r="R32" s="21"/>
    </row>
    <row r="33" spans="2:19" s="44" customFormat="1" x14ac:dyDescent="0.35">
      <c r="B33" s="44" t="s">
        <v>20</v>
      </c>
      <c r="C33" s="44" t="s">
        <v>597</v>
      </c>
      <c r="D33" s="44" t="s">
        <v>20</v>
      </c>
      <c r="F33" s="44" t="s">
        <v>502</v>
      </c>
      <c r="G33" s="45">
        <v>6</v>
      </c>
      <c r="H33" s="44" t="s">
        <v>751</v>
      </c>
      <c r="I33" s="65"/>
      <c r="J33" s="65">
        <v>2014</v>
      </c>
      <c r="K33" s="44" t="s">
        <v>303</v>
      </c>
      <c r="O33" s="50"/>
      <c r="P33" s="45"/>
      <c r="Q33" s="15"/>
      <c r="R33" s="21"/>
    </row>
    <row r="34" spans="2:19" s="44" customFormat="1" x14ac:dyDescent="0.35">
      <c r="B34" s="44" t="s">
        <v>20</v>
      </c>
      <c r="C34" s="44" t="s">
        <v>597</v>
      </c>
      <c r="D34" s="44" t="s">
        <v>81</v>
      </c>
      <c r="F34" s="44" t="s">
        <v>304</v>
      </c>
      <c r="G34" s="45">
        <v>6</v>
      </c>
      <c r="H34" s="44" t="s">
        <v>751</v>
      </c>
      <c r="I34" s="22"/>
      <c r="J34" s="22">
        <v>2019</v>
      </c>
      <c r="K34" s="44" t="s">
        <v>374</v>
      </c>
      <c r="N34" s="60">
        <v>3</v>
      </c>
      <c r="O34" s="15">
        <v>9000</v>
      </c>
      <c r="P34" s="63">
        <v>0.33</v>
      </c>
      <c r="Q34" s="15">
        <v>1</v>
      </c>
      <c r="R34" s="21">
        <v>3000</v>
      </c>
      <c r="S34" s="44" t="s">
        <v>4</v>
      </c>
    </row>
    <row r="35" spans="2:19" s="44" customFormat="1" x14ac:dyDescent="0.35">
      <c r="B35" s="44" t="s">
        <v>20</v>
      </c>
      <c r="C35" s="44" t="s">
        <v>597</v>
      </c>
      <c r="D35" s="44" t="s">
        <v>115</v>
      </c>
      <c r="F35" s="44" t="s">
        <v>366</v>
      </c>
      <c r="G35" s="45">
        <v>6</v>
      </c>
      <c r="H35" s="44" t="s">
        <v>751</v>
      </c>
      <c r="I35" s="22"/>
      <c r="J35" s="22">
        <v>2021</v>
      </c>
      <c r="K35" s="44" t="s">
        <v>448</v>
      </c>
      <c r="N35" s="62"/>
      <c r="O35" s="15"/>
      <c r="P35" s="63"/>
      <c r="Q35" s="15"/>
      <c r="R35" s="21"/>
    </row>
    <row r="36" spans="2:19" s="44" customFormat="1" x14ac:dyDescent="0.35">
      <c r="B36" s="44" t="s">
        <v>33</v>
      </c>
      <c r="C36" s="44" t="s">
        <v>33</v>
      </c>
      <c r="D36" s="44" t="s">
        <v>458</v>
      </c>
      <c r="F36" s="44" t="s">
        <v>581</v>
      </c>
      <c r="G36" s="45">
        <v>6</v>
      </c>
      <c r="H36" s="44" t="s">
        <v>751</v>
      </c>
      <c r="I36" s="22"/>
      <c r="J36" s="22">
        <v>2021</v>
      </c>
      <c r="K36" s="44" t="s">
        <v>34</v>
      </c>
      <c r="O36" s="15">
        <v>20000</v>
      </c>
      <c r="P36" s="63">
        <v>1</v>
      </c>
      <c r="Q36" s="15">
        <v>0</v>
      </c>
      <c r="R36" s="21">
        <v>20000</v>
      </c>
      <c r="S36" s="68" t="s">
        <v>4</v>
      </c>
    </row>
    <row r="37" spans="2:19" s="44" customFormat="1" x14ac:dyDescent="0.35">
      <c r="B37" s="44" t="s">
        <v>33</v>
      </c>
      <c r="C37" s="44" t="s">
        <v>33</v>
      </c>
      <c r="D37" s="44" t="s">
        <v>220</v>
      </c>
      <c r="E37" s="44" t="s">
        <v>513</v>
      </c>
      <c r="F37" s="44" t="s">
        <v>512</v>
      </c>
      <c r="G37" s="45">
        <v>6</v>
      </c>
      <c r="H37" s="44" t="s">
        <v>751</v>
      </c>
      <c r="I37" s="22"/>
      <c r="J37" s="22">
        <v>2021</v>
      </c>
      <c r="K37" s="44" t="s">
        <v>34</v>
      </c>
      <c r="M37" s="57"/>
      <c r="N37" s="44">
        <v>3</v>
      </c>
      <c r="O37" s="15">
        <v>12600</v>
      </c>
      <c r="P37" s="63">
        <v>0.5</v>
      </c>
      <c r="Q37" s="58">
        <v>1.5</v>
      </c>
      <c r="R37" s="21">
        <v>6300</v>
      </c>
    </row>
    <row r="38" spans="2:19" s="44" customFormat="1" x14ac:dyDescent="0.35">
      <c r="B38" s="44" t="s">
        <v>33</v>
      </c>
      <c r="C38" s="44" t="s">
        <v>33</v>
      </c>
      <c r="D38" s="44" t="s">
        <v>292</v>
      </c>
      <c r="E38" s="44" t="s">
        <v>49</v>
      </c>
      <c r="F38" s="44" t="s">
        <v>410</v>
      </c>
      <c r="G38" s="45">
        <v>6</v>
      </c>
      <c r="H38" s="44" t="s">
        <v>751</v>
      </c>
      <c r="I38" s="22"/>
      <c r="J38" s="22">
        <v>2021</v>
      </c>
      <c r="K38" s="44" t="s">
        <v>34</v>
      </c>
      <c r="M38" s="44" t="s">
        <v>754</v>
      </c>
      <c r="N38" s="44">
        <v>3</v>
      </c>
      <c r="O38" s="15">
        <v>12000</v>
      </c>
      <c r="P38" s="63">
        <v>0.33</v>
      </c>
      <c r="Q38" s="15">
        <v>0.99</v>
      </c>
      <c r="R38" s="21">
        <v>3960</v>
      </c>
      <c r="S38" s="68" t="s">
        <v>4</v>
      </c>
    </row>
    <row r="39" spans="2:19" s="44" customFormat="1" x14ac:dyDescent="0.35">
      <c r="B39" s="44" t="s">
        <v>33</v>
      </c>
      <c r="C39" s="44" t="s">
        <v>33</v>
      </c>
      <c r="F39" s="44" t="s">
        <v>213</v>
      </c>
      <c r="G39" s="45">
        <v>6</v>
      </c>
      <c r="H39" s="44" t="s">
        <v>751</v>
      </c>
      <c r="I39" s="22"/>
      <c r="J39" s="22">
        <v>2018</v>
      </c>
      <c r="K39" s="44" t="s">
        <v>34</v>
      </c>
      <c r="O39" s="15"/>
      <c r="P39" s="45"/>
      <c r="Q39" s="15"/>
      <c r="R39" s="21"/>
    </row>
    <row r="40" spans="2:19" s="44" customFormat="1" x14ac:dyDescent="0.35">
      <c r="B40" s="44" t="s">
        <v>33</v>
      </c>
      <c r="C40" s="44" t="s">
        <v>33</v>
      </c>
      <c r="F40" s="44" t="s">
        <v>172</v>
      </c>
      <c r="G40" s="45">
        <v>6</v>
      </c>
      <c r="H40" s="44" t="s">
        <v>751</v>
      </c>
      <c r="I40" s="22"/>
      <c r="J40" s="22">
        <v>2016</v>
      </c>
      <c r="K40" s="44" t="s">
        <v>34</v>
      </c>
      <c r="O40" s="15"/>
      <c r="P40" s="45"/>
      <c r="Q40" s="15"/>
      <c r="R40" s="21"/>
    </row>
    <row r="41" spans="2:19" s="44" customFormat="1" x14ac:dyDescent="0.35">
      <c r="B41" s="44" t="s">
        <v>8</v>
      </c>
      <c r="C41" s="44" t="s">
        <v>361</v>
      </c>
      <c r="D41" s="44" t="s">
        <v>203</v>
      </c>
      <c r="F41" s="44" t="s">
        <v>370</v>
      </c>
      <c r="G41" s="45">
        <v>6</v>
      </c>
      <c r="H41" s="44" t="s">
        <v>751</v>
      </c>
      <c r="I41" s="22"/>
      <c r="J41" s="22">
        <v>2022</v>
      </c>
      <c r="K41" s="49" t="s">
        <v>294</v>
      </c>
      <c r="L41" s="49" t="s">
        <v>295</v>
      </c>
      <c r="M41" s="44" t="s">
        <v>755</v>
      </c>
      <c r="N41" s="60">
        <v>2</v>
      </c>
      <c r="O41" s="50">
        <v>4600</v>
      </c>
      <c r="P41" s="63">
        <v>0.5</v>
      </c>
      <c r="Q41" s="15">
        <v>1</v>
      </c>
      <c r="R41" s="21">
        <v>2300</v>
      </c>
    </row>
    <row r="42" spans="2:19" s="44" customFormat="1" x14ac:dyDescent="0.35">
      <c r="B42" s="44" t="s">
        <v>8</v>
      </c>
      <c r="C42" s="44" t="s">
        <v>357</v>
      </c>
      <c r="D42" s="44" t="s">
        <v>119</v>
      </c>
      <c r="F42" s="44" t="s">
        <v>287</v>
      </c>
      <c r="G42" s="45">
        <v>6</v>
      </c>
      <c r="H42" s="44" t="s">
        <v>751</v>
      </c>
      <c r="I42" s="65"/>
      <c r="J42" s="65">
        <v>2018</v>
      </c>
      <c r="K42" s="49" t="s">
        <v>120</v>
      </c>
      <c r="L42" s="49"/>
      <c r="M42" s="44" t="s">
        <v>121</v>
      </c>
      <c r="N42" s="60">
        <v>3</v>
      </c>
      <c r="O42" s="50">
        <v>12000</v>
      </c>
      <c r="P42" s="45" t="s">
        <v>12</v>
      </c>
      <c r="Q42" s="64"/>
      <c r="R42" s="21"/>
    </row>
    <row r="43" spans="2:19" s="44" customFormat="1" x14ac:dyDescent="0.35">
      <c r="B43" s="44" t="s">
        <v>8</v>
      </c>
      <c r="C43" s="44" t="s">
        <v>357</v>
      </c>
      <c r="D43" s="44" t="s">
        <v>157</v>
      </c>
      <c r="F43" s="44" t="s">
        <v>497</v>
      </c>
      <c r="G43" s="45">
        <v>6</v>
      </c>
      <c r="H43" s="44" t="s">
        <v>751</v>
      </c>
      <c r="I43" s="22"/>
      <c r="J43" s="65">
        <v>2022</v>
      </c>
      <c r="K43" s="44" t="s">
        <v>589</v>
      </c>
      <c r="M43" s="44" t="s">
        <v>498</v>
      </c>
      <c r="N43" s="45">
        <v>3</v>
      </c>
      <c r="O43" s="15">
        <v>12000</v>
      </c>
      <c r="P43" s="63">
        <v>0.5</v>
      </c>
      <c r="Q43" s="64">
        <v>1.5</v>
      </c>
      <c r="R43" s="21">
        <v>6000</v>
      </c>
    </row>
    <row r="44" spans="2:19" s="44" customFormat="1" x14ac:dyDescent="0.35">
      <c r="B44" s="44" t="s">
        <v>8</v>
      </c>
      <c r="C44" s="44" t="s">
        <v>357</v>
      </c>
      <c r="D44" s="44" t="s">
        <v>19</v>
      </c>
      <c r="F44" s="44" t="s">
        <v>142</v>
      </c>
      <c r="G44" s="45">
        <v>6</v>
      </c>
      <c r="H44" s="44" t="s">
        <v>751</v>
      </c>
      <c r="I44" s="22"/>
      <c r="J44" s="22">
        <v>2017</v>
      </c>
      <c r="K44" s="49" t="s">
        <v>322</v>
      </c>
      <c r="L44" s="49"/>
      <c r="N44" s="60">
        <v>1</v>
      </c>
      <c r="O44" s="50"/>
      <c r="P44" s="111">
        <v>1</v>
      </c>
      <c r="Q44" s="64"/>
      <c r="R44" s="21"/>
    </row>
    <row r="45" spans="2:19" s="44" customFormat="1" x14ac:dyDescent="0.35">
      <c r="G45" s="45"/>
      <c r="I45" s="22"/>
      <c r="J45" s="22"/>
      <c r="O45" s="15"/>
      <c r="P45" s="45"/>
      <c r="Q45" s="15"/>
      <c r="R45" s="21"/>
    </row>
    <row r="46" spans="2:19" s="44" customFormat="1" x14ac:dyDescent="0.35">
      <c r="G46" s="45"/>
      <c r="I46" s="22"/>
      <c r="J46" s="22"/>
      <c r="O46" s="15"/>
      <c r="P46" s="45"/>
      <c r="Q46" s="15"/>
      <c r="R46" s="21"/>
    </row>
    <row r="47" spans="2:19" s="44" customFormat="1" x14ac:dyDescent="0.35">
      <c r="G47" s="45"/>
      <c r="I47" s="22"/>
      <c r="J47" s="22"/>
      <c r="O47" s="15"/>
      <c r="P47" s="45"/>
      <c r="Q47" s="15"/>
      <c r="R47" s="21"/>
    </row>
    <row r="48" spans="2:19" s="44" customFormat="1" x14ac:dyDescent="0.35">
      <c r="G48" s="45"/>
      <c r="I48" s="22"/>
      <c r="J48" s="22"/>
      <c r="O48" s="15"/>
      <c r="P48" s="45"/>
      <c r="Q48" s="15"/>
      <c r="R48" s="21"/>
    </row>
    <row r="49" spans="1:20" s="44" customFormat="1" x14ac:dyDescent="0.35">
      <c r="G49" s="45"/>
      <c r="I49" s="22"/>
      <c r="J49" s="22"/>
      <c r="O49" s="15"/>
      <c r="P49" s="45"/>
      <c r="Q49" s="15"/>
      <c r="R49" s="21"/>
    </row>
    <row r="50" spans="1:20" s="44" customFormat="1" x14ac:dyDescent="0.35">
      <c r="G50" s="45"/>
      <c r="I50" s="22"/>
      <c r="J50" s="22"/>
      <c r="O50" s="15"/>
      <c r="P50" s="45"/>
      <c r="Q50" s="15"/>
      <c r="R50" s="21"/>
    </row>
    <row r="51" spans="1:20" s="44" customFormat="1" x14ac:dyDescent="0.35">
      <c r="G51" s="45"/>
      <c r="I51" s="22"/>
      <c r="J51" s="22"/>
      <c r="O51" s="15"/>
      <c r="P51" s="45"/>
      <c r="Q51" s="15"/>
      <c r="R51" s="21"/>
    </row>
    <row r="52" spans="1:20" s="44" customFormat="1" x14ac:dyDescent="0.35">
      <c r="G52" s="45"/>
      <c r="I52" s="22"/>
      <c r="J52" s="22"/>
      <c r="O52" s="15"/>
      <c r="P52" s="45"/>
      <c r="Q52" s="15"/>
      <c r="R52" s="21"/>
    </row>
    <row r="53" spans="1:20" s="44" customFormat="1" x14ac:dyDescent="0.35">
      <c r="G53" s="45"/>
      <c r="I53" s="22"/>
      <c r="J53" s="22"/>
      <c r="O53" s="15"/>
      <c r="P53" s="45"/>
      <c r="Q53" s="15"/>
      <c r="R53" s="21"/>
    </row>
    <row r="54" spans="1:20" s="44" customFormat="1" x14ac:dyDescent="0.35">
      <c r="G54" s="45"/>
      <c r="I54" s="22"/>
      <c r="J54" s="22"/>
      <c r="O54" s="15"/>
      <c r="P54" s="45"/>
      <c r="Q54" s="15"/>
      <c r="R54" s="21"/>
    </row>
    <row r="55" spans="1:20" s="44" customFormat="1" x14ac:dyDescent="0.35">
      <c r="G55" s="45"/>
      <c r="I55" s="22"/>
      <c r="J55" s="22"/>
      <c r="O55" s="15"/>
      <c r="P55" s="45"/>
      <c r="Q55" s="15"/>
      <c r="R55" s="21"/>
    </row>
    <row r="56" spans="1:20" s="23" customFormat="1" x14ac:dyDescent="0.35">
      <c r="A56"/>
      <c r="B56"/>
      <c r="C56"/>
      <c r="D56"/>
      <c r="E56"/>
      <c r="F56"/>
      <c r="G56" s="3"/>
      <c r="H56"/>
      <c r="I56" s="16"/>
      <c r="J56" s="16"/>
      <c r="K56"/>
      <c r="L56"/>
      <c r="M56"/>
      <c r="N56"/>
      <c r="O56" s="11"/>
      <c r="P56" s="3"/>
      <c r="Q56" s="11"/>
      <c r="R56" s="8"/>
      <c r="S56"/>
      <c r="T56"/>
    </row>
    <row r="57" spans="1:20" s="23" customFormat="1" x14ac:dyDescent="0.35">
      <c r="A57"/>
      <c r="B57"/>
      <c r="C57"/>
      <c r="D57"/>
      <c r="E57"/>
      <c r="F57"/>
      <c r="G57" s="3"/>
      <c r="H57"/>
      <c r="I57" s="16"/>
      <c r="J57" s="16"/>
      <c r="K57"/>
      <c r="L57"/>
      <c r="M57"/>
      <c r="N57"/>
      <c r="O57" s="11"/>
      <c r="P57" s="3"/>
      <c r="Q57" s="11"/>
      <c r="R57" s="8"/>
      <c r="S57"/>
      <c r="T57"/>
    </row>
    <row r="58" spans="1:20" s="23" customFormat="1" x14ac:dyDescent="0.35">
      <c r="A58"/>
      <c r="B58"/>
      <c r="C58"/>
      <c r="D58"/>
      <c r="E58"/>
      <c r="F58"/>
      <c r="G58" s="3"/>
      <c r="H58"/>
      <c r="I58" s="16"/>
      <c r="J58" s="16"/>
      <c r="K58"/>
      <c r="L58"/>
      <c r="M58"/>
      <c r="N58"/>
      <c r="O58" s="11"/>
      <c r="P58" s="3"/>
      <c r="Q58" s="11"/>
      <c r="R58" s="8"/>
      <c r="S58"/>
      <c r="T58"/>
    </row>
    <row r="59" spans="1:20" s="23" customFormat="1" x14ac:dyDescent="0.35">
      <c r="A59"/>
      <c r="B59"/>
      <c r="C59"/>
      <c r="D59"/>
      <c r="E59"/>
      <c r="F59"/>
      <c r="G59" s="3"/>
      <c r="H59"/>
      <c r="I59" s="16"/>
      <c r="J59" s="16"/>
      <c r="K59"/>
      <c r="L59"/>
      <c r="M59"/>
      <c r="N59"/>
      <c r="O59" s="11"/>
      <c r="P59" s="3"/>
      <c r="Q59" s="11"/>
      <c r="R59" s="8"/>
      <c r="S59"/>
      <c r="T59"/>
    </row>
    <row r="60" spans="1:20" s="23" customFormat="1" x14ac:dyDescent="0.35">
      <c r="A60"/>
      <c r="B60"/>
      <c r="C60"/>
      <c r="D60"/>
      <c r="E60"/>
      <c r="F60"/>
      <c r="G60" s="3"/>
      <c r="H60"/>
      <c r="I60" s="16"/>
      <c r="J60" s="16"/>
      <c r="K60"/>
      <c r="L60"/>
      <c r="M60"/>
      <c r="N60"/>
      <c r="O60" s="11"/>
      <c r="P60" s="3"/>
      <c r="Q60" s="11"/>
      <c r="R60" s="8"/>
      <c r="S60"/>
      <c r="T60"/>
    </row>
    <row r="61" spans="1:20" s="23" customFormat="1" x14ac:dyDescent="0.35">
      <c r="A61"/>
      <c r="B61"/>
      <c r="C61"/>
      <c r="D61"/>
      <c r="E61"/>
      <c r="F61"/>
      <c r="G61" s="3"/>
      <c r="H61"/>
      <c r="I61" s="16"/>
      <c r="J61" s="16"/>
      <c r="K61"/>
      <c r="L61"/>
      <c r="M61"/>
      <c r="N61"/>
      <c r="O61" s="11"/>
      <c r="P61" s="3"/>
      <c r="Q61" s="11"/>
      <c r="R61" s="8"/>
      <c r="S61"/>
      <c r="T61"/>
    </row>
    <row r="62" spans="1:20" s="23" customFormat="1" x14ac:dyDescent="0.35">
      <c r="A62"/>
      <c r="B62"/>
      <c r="C62"/>
      <c r="D62"/>
      <c r="E62"/>
      <c r="F62"/>
      <c r="G62" s="3"/>
      <c r="H62"/>
      <c r="I62" s="16"/>
      <c r="J62" s="16"/>
      <c r="K62"/>
      <c r="L62"/>
      <c r="M62"/>
      <c r="N62"/>
      <c r="O62" s="11"/>
      <c r="P62" s="3"/>
      <c r="Q62" s="11"/>
      <c r="R62" s="8"/>
      <c r="S62"/>
      <c r="T62"/>
    </row>
    <row r="63" spans="1:20" s="23" customFormat="1" x14ac:dyDescent="0.35">
      <c r="A63"/>
      <c r="B63"/>
      <c r="C63"/>
      <c r="D63"/>
      <c r="E63"/>
      <c r="F63"/>
      <c r="G63" s="3"/>
      <c r="H63"/>
      <c r="I63" s="16"/>
      <c r="J63" s="16"/>
      <c r="K63"/>
      <c r="L63"/>
      <c r="M63"/>
      <c r="N63"/>
      <c r="O63" s="11"/>
      <c r="P63" s="3"/>
      <c r="Q63" s="11"/>
      <c r="R63" s="8"/>
      <c r="S63"/>
      <c r="T63"/>
    </row>
    <row r="64" spans="1:20" s="23" customFormat="1" x14ac:dyDescent="0.35">
      <c r="A64"/>
      <c r="B64"/>
      <c r="C64"/>
      <c r="D64"/>
      <c r="E64"/>
      <c r="F64"/>
      <c r="G64" s="3"/>
      <c r="H64"/>
      <c r="I64" s="16"/>
      <c r="J64" s="16"/>
      <c r="K64"/>
      <c r="L64"/>
      <c r="M64"/>
      <c r="N64"/>
      <c r="O64" s="11"/>
      <c r="P64" s="3"/>
      <c r="Q64" s="11"/>
      <c r="R64" s="8"/>
      <c r="S64"/>
      <c r="T64"/>
    </row>
    <row r="65" spans="1:20" s="23" customFormat="1" x14ac:dyDescent="0.35">
      <c r="A65"/>
      <c r="B65"/>
      <c r="C65"/>
      <c r="D65"/>
      <c r="E65"/>
      <c r="F65"/>
      <c r="G65" s="3"/>
      <c r="H65"/>
      <c r="I65" s="16"/>
      <c r="J65" s="16"/>
      <c r="K65"/>
      <c r="L65"/>
      <c r="M65"/>
      <c r="N65"/>
      <c r="O65" s="11"/>
      <c r="P65" s="3"/>
      <c r="Q65" s="11"/>
      <c r="R65" s="8"/>
      <c r="S65"/>
      <c r="T65"/>
    </row>
    <row r="66" spans="1:20" s="23" customFormat="1" x14ac:dyDescent="0.35">
      <c r="A66"/>
      <c r="B66"/>
      <c r="C66"/>
      <c r="D66"/>
      <c r="E66"/>
      <c r="F66"/>
      <c r="G66" s="3"/>
      <c r="H66"/>
      <c r="I66" s="16"/>
      <c r="J66" s="16"/>
      <c r="K66"/>
      <c r="L66"/>
      <c r="M66"/>
      <c r="N66"/>
      <c r="O66" s="11"/>
      <c r="P66" s="3"/>
      <c r="Q66" s="11"/>
      <c r="R66" s="8"/>
      <c r="S66"/>
      <c r="T66"/>
    </row>
    <row r="67" spans="1:20" s="23" customFormat="1" x14ac:dyDescent="0.35">
      <c r="A67"/>
      <c r="B67"/>
      <c r="C67"/>
      <c r="D67"/>
      <c r="E67"/>
      <c r="F67"/>
      <c r="G67" s="3"/>
      <c r="H67"/>
      <c r="I67" s="16"/>
      <c r="J67" s="16"/>
      <c r="K67"/>
      <c r="L67"/>
      <c r="M67"/>
      <c r="N67"/>
      <c r="O67" s="11"/>
      <c r="P67" s="3"/>
      <c r="Q67" s="11"/>
      <c r="R67" s="8"/>
      <c r="S67"/>
      <c r="T67"/>
    </row>
    <row r="68" spans="1:20" s="23" customFormat="1" x14ac:dyDescent="0.35">
      <c r="A68"/>
      <c r="B68"/>
      <c r="C68"/>
      <c r="D68"/>
      <c r="E68"/>
      <c r="F68"/>
      <c r="G68" s="3"/>
      <c r="H68"/>
      <c r="I68" s="16"/>
      <c r="J68" s="16"/>
      <c r="K68"/>
      <c r="L68"/>
      <c r="M68"/>
      <c r="N68"/>
      <c r="O68" s="11"/>
      <c r="P68" s="3"/>
      <c r="Q68" s="11"/>
      <c r="R68" s="8"/>
      <c r="S68"/>
      <c r="T68"/>
    </row>
    <row r="69" spans="1:20" s="23" customFormat="1" x14ac:dyDescent="0.35">
      <c r="A69"/>
      <c r="B69"/>
      <c r="C69"/>
      <c r="D69"/>
      <c r="E69"/>
      <c r="F69"/>
      <c r="G69" s="3"/>
      <c r="H69"/>
      <c r="I69" s="16"/>
      <c r="J69" s="16"/>
      <c r="K69"/>
      <c r="L69"/>
      <c r="M69"/>
      <c r="N69"/>
      <c r="O69" s="11"/>
      <c r="P69" s="3"/>
      <c r="Q69" s="11"/>
      <c r="R69" s="8"/>
      <c r="S69"/>
      <c r="T69"/>
    </row>
    <row r="70" spans="1:20" s="23" customFormat="1" x14ac:dyDescent="0.35">
      <c r="A70"/>
      <c r="B70"/>
      <c r="C70"/>
      <c r="D70"/>
      <c r="E70"/>
      <c r="F70"/>
      <c r="G70" s="3"/>
      <c r="H70"/>
      <c r="I70" s="16"/>
      <c r="J70" s="16"/>
      <c r="K70"/>
      <c r="L70"/>
      <c r="M70"/>
      <c r="N70"/>
      <c r="O70" s="11"/>
      <c r="P70" s="3"/>
      <c r="Q70" s="11"/>
      <c r="R70" s="8"/>
      <c r="S70"/>
      <c r="T70"/>
    </row>
    <row r="71" spans="1:20" s="23" customFormat="1" x14ac:dyDescent="0.35">
      <c r="A71"/>
      <c r="B71"/>
      <c r="C71"/>
      <c r="D71"/>
      <c r="E71"/>
      <c r="F71"/>
      <c r="G71" s="3"/>
      <c r="H71"/>
      <c r="I71" s="16"/>
      <c r="J71" s="16"/>
      <c r="K71"/>
      <c r="L71"/>
      <c r="M71"/>
      <c r="N71"/>
      <c r="O71" s="11"/>
      <c r="P71" s="3"/>
      <c r="Q71" s="11"/>
      <c r="R71" s="8"/>
      <c r="S71"/>
      <c r="T71"/>
    </row>
    <row r="72" spans="1:20" s="23" customFormat="1" x14ac:dyDescent="0.35">
      <c r="A72"/>
      <c r="B72"/>
      <c r="C72"/>
      <c r="D72"/>
      <c r="E72"/>
      <c r="F72"/>
      <c r="G72" s="3"/>
      <c r="H72"/>
      <c r="I72" s="16"/>
      <c r="J72" s="16"/>
      <c r="K72"/>
      <c r="L72"/>
      <c r="M72"/>
      <c r="N72"/>
      <c r="O72" s="11"/>
      <c r="P72" s="3"/>
      <c r="Q72" s="11"/>
      <c r="R72" s="8"/>
      <c r="S72"/>
      <c r="T72"/>
    </row>
    <row r="73" spans="1:20" s="23" customFormat="1" x14ac:dyDescent="0.35">
      <c r="A73"/>
      <c r="B73"/>
      <c r="C73"/>
      <c r="D73"/>
      <c r="E73"/>
      <c r="F73"/>
      <c r="G73" s="3"/>
      <c r="H73"/>
      <c r="I73" s="16"/>
      <c r="J73" s="16"/>
      <c r="K73"/>
      <c r="L73"/>
      <c r="M73"/>
      <c r="N73"/>
      <c r="O73" s="11"/>
      <c r="P73" s="3"/>
      <c r="Q73" s="11"/>
      <c r="R73" s="8"/>
      <c r="S73"/>
      <c r="T73"/>
    </row>
    <row r="74" spans="1:20" s="23" customFormat="1" x14ac:dyDescent="0.35">
      <c r="A74"/>
      <c r="B74"/>
      <c r="C74"/>
      <c r="D74"/>
      <c r="E74"/>
      <c r="F74"/>
      <c r="G74" s="3"/>
      <c r="H74"/>
      <c r="I74" s="16"/>
      <c r="J74" s="16"/>
      <c r="K74"/>
      <c r="L74"/>
      <c r="M74"/>
      <c r="N74"/>
      <c r="O74" s="11"/>
      <c r="P74" s="3"/>
      <c r="Q74" s="11"/>
      <c r="R74" s="8"/>
      <c r="S74"/>
      <c r="T74"/>
    </row>
    <row r="75" spans="1:20" s="23" customFormat="1" x14ac:dyDescent="0.35">
      <c r="A75"/>
      <c r="B75"/>
      <c r="C75"/>
      <c r="D75"/>
      <c r="E75"/>
      <c r="F75"/>
      <c r="G75" s="3"/>
      <c r="H75"/>
      <c r="I75" s="16"/>
      <c r="J75" s="16"/>
      <c r="K75"/>
      <c r="L75"/>
      <c r="M75"/>
      <c r="N75"/>
      <c r="O75" s="11"/>
      <c r="P75" s="3"/>
      <c r="Q75" s="11"/>
      <c r="R75" s="8"/>
      <c r="S75"/>
      <c r="T75"/>
    </row>
    <row r="76" spans="1:20" s="23" customFormat="1" x14ac:dyDescent="0.35">
      <c r="A76"/>
      <c r="B76"/>
      <c r="C76"/>
      <c r="D76"/>
      <c r="E76"/>
      <c r="F76"/>
      <c r="G76" s="3"/>
      <c r="H76"/>
      <c r="I76" s="16"/>
      <c r="J76" s="16"/>
      <c r="K76"/>
      <c r="L76"/>
      <c r="M76"/>
      <c r="N76"/>
      <c r="O76" s="11"/>
      <c r="P76" s="3"/>
      <c r="Q76" s="11"/>
      <c r="R76" s="8"/>
      <c r="S76"/>
      <c r="T76"/>
    </row>
    <row r="77" spans="1:20" s="23" customFormat="1" x14ac:dyDescent="0.35">
      <c r="A77"/>
      <c r="B77"/>
      <c r="C77"/>
      <c r="D77"/>
      <c r="E77"/>
      <c r="F77"/>
      <c r="G77" s="3"/>
      <c r="H77"/>
      <c r="I77" s="16"/>
      <c r="J77" s="16"/>
      <c r="K77"/>
      <c r="L77"/>
      <c r="M77"/>
      <c r="N77"/>
      <c r="O77" s="11"/>
      <c r="P77" s="3"/>
      <c r="Q77" s="11"/>
      <c r="R77" s="8"/>
      <c r="S77"/>
      <c r="T77"/>
    </row>
    <row r="78" spans="1:20" s="23" customFormat="1" x14ac:dyDescent="0.35">
      <c r="A78"/>
      <c r="B78"/>
      <c r="C78"/>
      <c r="D78"/>
      <c r="E78"/>
      <c r="F78"/>
      <c r="G78" s="3"/>
      <c r="H78"/>
      <c r="I78" s="16"/>
      <c r="J78" s="16"/>
      <c r="K78"/>
      <c r="L78"/>
      <c r="M78"/>
      <c r="N78"/>
      <c r="O78" s="11"/>
      <c r="P78" s="3"/>
      <c r="Q78" s="11"/>
      <c r="R78" s="8"/>
      <c r="S78"/>
      <c r="T78"/>
    </row>
  </sheetData>
  <printOptions gridLines="1"/>
  <pageMargins left="0.70866141732283472" right="0.70866141732283472" top="0.74803149606299213" bottom="0.74803149606299213" header="0.31496062992125984" footer="0.31496062992125984"/>
  <pageSetup paperSize="9" scale="6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F5BAD-1EC5-4732-9D71-79B1F33D3233}">
  <dimension ref="B1:U109"/>
  <sheetViews>
    <sheetView zoomScaleNormal="100" workbookViewId="0"/>
  </sheetViews>
  <sheetFormatPr defaultRowHeight="14.5" x14ac:dyDescent="0.35"/>
  <cols>
    <col min="2" max="2" width="50.54296875" customWidth="1"/>
    <col min="3" max="3" width="16.54296875" customWidth="1"/>
    <col min="4" max="4" width="16" customWidth="1"/>
    <col min="5" max="5" width="15.453125" customWidth="1"/>
    <col min="6" max="6" width="23" customWidth="1"/>
    <col min="7" max="7" width="4.453125" style="3" customWidth="1"/>
    <col min="8" max="8" width="21.81640625" style="3" customWidth="1"/>
    <col min="9" max="9" width="18.7265625" customWidth="1"/>
    <col min="10" max="10" width="10.7265625" style="18" customWidth="1"/>
    <col min="11" max="12" width="14.1796875" customWidth="1"/>
    <col min="13" max="13" width="13.453125" style="5" customWidth="1"/>
    <col min="14" max="14" width="16.453125" customWidth="1"/>
    <col min="15" max="15" width="14.453125" style="5" customWidth="1"/>
    <col min="16" max="16" width="15.54296875" style="4" customWidth="1"/>
    <col min="17" max="17" width="13.26953125" customWidth="1"/>
    <col min="18" max="18" width="35.1796875" customWidth="1"/>
  </cols>
  <sheetData>
    <row r="1" spans="2:18" ht="15" customHeight="1" x14ac:dyDescent="0.35">
      <c r="J1" s="89"/>
      <c r="M1" s="30"/>
      <c r="O1" s="30"/>
      <c r="P1" s="90"/>
    </row>
    <row r="2" spans="2:18" ht="15" customHeight="1" x14ac:dyDescent="0.35">
      <c r="J2" s="89"/>
      <c r="M2" s="30"/>
      <c r="O2" s="30"/>
      <c r="P2" s="90"/>
    </row>
    <row r="3" spans="2:18" ht="15" customHeight="1" x14ac:dyDescent="0.35">
      <c r="J3" s="89"/>
      <c r="M3" s="30"/>
      <c r="O3" s="30"/>
      <c r="P3" s="90"/>
    </row>
    <row r="4" spans="2:18" ht="15" customHeight="1" x14ac:dyDescent="0.35">
      <c r="J4" s="89"/>
      <c r="M4" s="30"/>
      <c r="O4" s="30"/>
      <c r="P4" s="90"/>
    </row>
    <row r="5" spans="2:18" ht="15" customHeight="1" x14ac:dyDescent="0.35">
      <c r="J5" s="89"/>
      <c r="M5" s="30"/>
      <c r="O5" s="30"/>
      <c r="P5" s="90"/>
    </row>
    <row r="6" spans="2:18" ht="15" customHeight="1" x14ac:dyDescent="0.35">
      <c r="J6" s="89"/>
      <c r="M6" s="30"/>
      <c r="O6" s="30"/>
      <c r="P6" s="90"/>
    </row>
    <row r="7" spans="2:18" ht="15" customHeight="1" x14ac:dyDescent="0.35">
      <c r="J7" s="89"/>
      <c r="M7" s="30"/>
      <c r="O7" s="30"/>
      <c r="P7" s="90"/>
    </row>
    <row r="8" spans="2:18" ht="15" customHeight="1" x14ac:dyDescent="0.35">
      <c r="J8" s="89"/>
      <c r="M8" s="30"/>
      <c r="O8" s="30"/>
      <c r="P8" s="90"/>
    </row>
    <row r="9" spans="2:18" ht="31.5" customHeight="1" x14ac:dyDescent="0.55000000000000004">
      <c r="B9" s="104" t="s">
        <v>766</v>
      </c>
      <c r="J9" s="89"/>
      <c r="M9" s="30"/>
      <c r="O9" s="30"/>
      <c r="P9" s="90"/>
    </row>
    <row r="10" spans="2:18" ht="15" customHeight="1" x14ac:dyDescent="0.35">
      <c r="B10" s="1" t="s">
        <v>741</v>
      </c>
      <c r="J10" s="89"/>
      <c r="M10" s="30"/>
      <c r="O10" s="30"/>
      <c r="P10" s="90"/>
    </row>
    <row r="11" spans="2:18" ht="15" customHeight="1" x14ac:dyDescent="0.35">
      <c r="B11" s="41" t="s">
        <v>738</v>
      </c>
      <c r="J11" s="89"/>
      <c r="M11" s="30"/>
      <c r="O11" s="30"/>
      <c r="P11" s="90"/>
    </row>
    <row r="12" spans="2:18" ht="15" customHeight="1" x14ac:dyDescent="0.35">
      <c r="C12" s="93"/>
      <c r="J12" s="89"/>
      <c r="M12" s="94"/>
      <c r="N12" s="95"/>
      <c r="O12" s="96"/>
      <c r="P12" s="97"/>
    </row>
    <row r="13" spans="2:18" ht="15" customHeight="1" x14ac:dyDescent="0.35">
      <c r="B13" s="12"/>
      <c r="C13" s="23"/>
      <c r="E13" t="s">
        <v>742</v>
      </c>
      <c r="J13" s="89"/>
      <c r="K13" s="90"/>
      <c r="L13" s="99"/>
      <c r="M13" s="99"/>
      <c r="N13" s="100"/>
      <c r="O13" s="101"/>
      <c r="P13" s="102"/>
      <c r="R13" s="71"/>
    </row>
    <row r="14" spans="2:18" ht="15" customHeight="1" x14ac:dyDescent="0.45">
      <c r="B14" s="7" t="s">
        <v>744</v>
      </c>
      <c r="J14" s="89"/>
      <c r="K14" s="90"/>
      <c r="L14" s="99"/>
      <c r="M14" s="99"/>
      <c r="O14" s="99"/>
      <c r="P14" s="102"/>
      <c r="R14" s="71"/>
    </row>
    <row r="15" spans="2:18" x14ac:dyDescent="0.35">
      <c r="J15" s="16"/>
      <c r="K15" s="4"/>
      <c r="L15" s="1" t="s">
        <v>264</v>
      </c>
      <c r="N15" s="4"/>
      <c r="O15" s="10" t="s">
        <v>227</v>
      </c>
      <c r="P15" s="8"/>
      <c r="Q15" s="1"/>
      <c r="R15" s="9"/>
    </row>
    <row r="16" spans="2:18" s="17" customFormat="1" ht="66" customHeight="1" x14ac:dyDescent="0.35">
      <c r="B16" s="17" t="s">
        <v>196</v>
      </c>
      <c r="C16" s="17" t="s">
        <v>197</v>
      </c>
      <c r="D16" s="17" t="s">
        <v>245</v>
      </c>
      <c r="E16" s="17" t="s">
        <v>198</v>
      </c>
      <c r="F16" s="17" t="s">
        <v>459</v>
      </c>
      <c r="G16" s="24" t="s">
        <v>254</v>
      </c>
      <c r="H16" s="25" t="s">
        <v>250</v>
      </c>
      <c r="I16" s="26" t="s">
        <v>540</v>
      </c>
      <c r="J16" s="26" t="s">
        <v>191</v>
      </c>
      <c r="K16" s="25" t="s">
        <v>266</v>
      </c>
      <c r="L16" s="27" t="s">
        <v>261</v>
      </c>
      <c r="M16" s="27" t="s">
        <v>265</v>
      </c>
      <c r="N16" s="25" t="s">
        <v>420</v>
      </c>
      <c r="O16" s="29" t="s">
        <v>421</v>
      </c>
      <c r="P16" s="17" t="s">
        <v>195</v>
      </c>
      <c r="Q16" s="27" t="s">
        <v>270</v>
      </c>
    </row>
    <row r="17" spans="2:20" s="44" customFormat="1" x14ac:dyDescent="0.35">
      <c r="B17" s="44" t="s">
        <v>523</v>
      </c>
      <c r="C17" s="44" t="s">
        <v>339</v>
      </c>
      <c r="D17" s="44" t="s">
        <v>183</v>
      </c>
      <c r="E17" s="44" t="s">
        <v>1</v>
      </c>
      <c r="F17" s="44" t="s">
        <v>1</v>
      </c>
      <c r="G17" s="45">
        <v>1</v>
      </c>
      <c r="H17" s="44" t="s">
        <v>71</v>
      </c>
      <c r="I17" s="40">
        <v>2017</v>
      </c>
      <c r="J17" s="40"/>
      <c r="K17" s="62">
        <f>N17/M17</f>
        <v>1</v>
      </c>
      <c r="L17" s="15">
        <f>O17/M17</f>
        <v>10</v>
      </c>
      <c r="M17" s="42">
        <v>1</v>
      </c>
      <c r="N17" s="44">
        <v>1</v>
      </c>
      <c r="O17" s="21">
        <v>10</v>
      </c>
      <c r="P17" s="44" t="s">
        <v>26</v>
      </c>
    </row>
    <row r="18" spans="2:20" s="44" customFormat="1" x14ac:dyDescent="0.35">
      <c r="B18" s="44" t="s">
        <v>528</v>
      </c>
      <c r="C18" s="44" t="s">
        <v>379</v>
      </c>
      <c r="D18" s="44" t="s">
        <v>167</v>
      </c>
      <c r="E18" s="44" t="s">
        <v>1</v>
      </c>
      <c r="F18" s="44" t="s">
        <v>1</v>
      </c>
      <c r="G18" s="45">
        <v>1</v>
      </c>
      <c r="H18" s="44" t="s">
        <v>71</v>
      </c>
      <c r="I18" s="22">
        <v>2020</v>
      </c>
      <c r="J18" s="22"/>
      <c r="K18" s="44">
        <v>2</v>
      </c>
      <c r="L18" s="15">
        <f>2*15</f>
        <v>30</v>
      </c>
      <c r="M18" s="57">
        <v>1</v>
      </c>
      <c r="N18" s="15">
        <v>2</v>
      </c>
      <c r="O18" s="21">
        <v>30</v>
      </c>
      <c r="P18" s="44" t="s">
        <v>26</v>
      </c>
      <c r="Q18" s="44" t="s">
        <v>743</v>
      </c>
    </row>
    <row r="19" spans="2:20" s="44" customFormat="1" x14ac:dyDescent="0.35">
      <c r="B19" s="44" t="s">
        <v>649</v>
      </c>
      <c r="C19" s="44" t="s">
        <v>243</v>
      </c>
      <c r="D19" s="44" t="s">
        <v>333</v>
      </c>
      <c r="E19" s="49" t="s">
        <v>9</v>
      </c>
      <c r="F19" s="44" t="s">
        <v>9</v>
      </c>
      <c r="G19" s="45">
        <v>1</v>
      </c>
      <c r="H19" s="44" t="s">
        <v>71</v>
      </c>
      <c r="I19" s="22">
        <v>2018</v>
      </c>
      <c r="J19" s="22"/>
      <c r="K19" s="44">
        <v>1</v>
      </c>
      <c r="L19" s="15">
        <v>900</v>
      </c>
      <c r="M19" s="57">
        <v>1</v>
      </c>
      <c r="N19" s="15">
        <v>1</v>
      </c>
      <c r="O19" s="21">
        <v>900</v>
      </c>
      <c r="P19" s="44" t="s">
        <v>26</v>
      </c>
      <c r="Q19" s="44" t="s">
        <v>336</v>
      </c>
    </row>
    <row r="20" spans="2:20" s="44" customFormat="1" x14ac:dyDescent="0.35">
      <c r="B20" s="44" t="s">
        <v>103</v>
      </c>
      <c r="C20" s="44" t="s">
        <v>233</v>
      </c>
      <c r="D20" s="44" t="s">
        <v>104</v>
      </c>
      <c r="E20" s="49" t="s">
        <v>9</v>
      </c>
      <c r="F20" s="49" t="s">
        <v>9</v>
      </c>
      <c r="G20" s="45">
        <v>1</v>
      </c>
      <c r="H20" s="44" t="s">
        <v>71</v>
      </c>
      <c r="I20" s="22">
        <v>2004</v>
      </c>
      <c r="J20" s="22"/>
      <c r="K20" s="62">
        <v>3</v>
      </c>
      <c r="L20" s="15">
        <v>1500</v>
      </c>
      <c r="M20" s="42">
        <v>1</v>
      </c>
      <c r="N20" s="15">
        <v>3</v>
      </c>
      <c r="O20" s="21">
        <v>1500</v>
      </c>
      <c r="P20" s="44" t="s">
        <v>667</v>
      </c>
    </row>
    <row r="21" spans="2:20" s="44" customFormat="1" x14ac:dyDescent="0.35">
      <c r="B21" s="44" t="s">
        <v>526</v>
      </c>
      <c r="C21" s="44" t="s">
        <v>131</v>
      </c>
      <c r="E21" s="44" t="s">
        <v>1</v>
      </c>
      <c r="F21" s="44" t="s">
        <v>1</v>
      </c>
      <c r="G21" s="45">
        <v>1</v>
      </c>
      <c r="H21" s="44" t="s">
        <v>71</v>
      </c>
      <c r="I21" s="22">
        <v>2018</v>
      </c>
      <c r="J21" s="22"/>
      <c r="K21" s="44">
        <v>1</v>
      </c>
      <c r="L21" s="15">
        <v>10</v>
      </c>
      <c r="M21" s="57">
        <v>1</v>
      </c>
      <c r="N21" s="15">
        <v>1</v>
      </c>
      <c r="O21" s="108">
        <v>10</v>
      </c>
      <c r="P21" s="44" t="s">
        <v>26</v>
      </c>
    </row>
    <row r="22" spans="2:20" s="44" customFormat="1" x14ac:dyDescent="0.35">
      <c r="B22" s="44" t="s">
        <v>527</v>
      </c>
      <c r="C22" s="44" t="s">
        <v>430</v>
      </c>
      <c r="D22" s="44" t="s">
        <v>251</v>
      </c>
      <c r="E22" s="44" t="s">
        <v>1</v>
      </c>
      <c r="F22" s="44" t="s">
        <v>1</v>
      </c>
      <c r="G22" s="45">
        <v>1</v>
      </c>
      <c r="H22" s="44" t="s">
        <v>71</v>
      </c>
      <c r="I22" s="22">
        <v>2018</v>
      </c>
      <c r="J22" s="22"/>
      <c r="K22" s="44">
        <v>1</v>
      </c>
      <c r="L22" s="15">
        <v>10</v>
      </c>
      <c r="M22" s="57">
        <v>1</v>
      </c>
      <c r="N22" s="15">
        <v>1</v>
      </c>
      <c r="O22" s="108">
        <v>10</v>
      </c>
      <c r="P22" s="44" t="s">
        <v>26</v>
      </c>
    </row>
    <row r="23" spans="2:20" s="44" customFormat="1" x14ac:dyDescent="0.35">
      <c r="B23" s="44" t="s">
        <v>524</v>
      </c>
      <c r="C23" s="44" t="s">
        <v>430</v>
      </c>
      <c r="D23" s="44" t="s">
        <v>251</v>
      </c>
      <c r="E23" s="44" t="s">
        <v>1</v>
      </c>
      <c r="F23" s="44" t="s">
        <v>1</v>
      </c>
      <c r="G23" s="45">
        <v>1</v>
      </c>
      <c r="H23" s="44" t="s">
        <v>71</v>
      </c>
      <c r="I23" s="22">
        <v>2018</v>
      </c>
      <c r="J23" s="22"/>
      <c r="K23" s="44">
        <v>1</v>
      </c>
      <c r="L23" s="15">
        <v>10</v>
      </c>
      <c r="M23" s="57">
        <v>1</v>
      </c>
      <c r="N23" s="15">
        <v>1</v>
      </c>
      <c r="O23" s="108">
        <v>10</v>
      </c>
      <c r="P23" s="44" t="s">
        <v>26</v>
      </c>
    </row>
    <row r="24" spans="2:20" s="44" customFormat="1" x14ac:dyDescent="0.35">
      <c r="B24" s="44" t="s">
        <v>192</v>
      </c>
      <c r="C24" s="44" t="s">
        <v>379</v>
      </c>
      <c r="D24" s="44" t="s">
        <v>130</v>
      </c>
      <c r="E24" s="44" t="s">
        <v>1</v>
      </c>
      <c r="F24" s="44" t="s">
        <v>1</v>
      </c>
      <c r="G24" s="45">
        <v>1</v>
      </c>
      <c r="H24" s="44" t="s">
        <v>71</v>
      </c>
      <c r="I24" s="22">
        <v>2018</v>
      </c>
      <c r="J24" s="22"/>
      <c r="K24" s="44">
        <v>2</v>
      </c>
      <c r="L24" s="15">
        <v>20</v>
      </c>
      <c r="M24" s="57">
        <v>1</v>
      </c>
      <c r="N24" s="15">
        <v>2</v>
      </c>
      <c r="O24" s="21">
        <v>20</v>
      </c>
      <c r="P24" s="44" t="s">
        <v>26</v>
      </c>
      <c r="Q24" s="44" t="s">
        <v>208</v>
      </c>
    </row>
    <row r="25" spans="2:20" s="44" customFormat="1" x14ac:dyDescent="0.35">
      <c r="B25" s="44" t="s">
        <v>525</v>
      </c>
      <c r="C25" s="44" t="s">
        <v>430</v>
      </c>
      <c r="D25" s="44" t="s">
        <v>251</v>
      </c>
      <c r="E25" s="44" t="s">
        <v>1</v>
      </c>
      <c r="F25" s="44" t="s">
        <v>1</v>
      </c>
      <c r="G25" s="45">
        <v>1</v>
      </c>
      <c r="H25" s="44" t="s">
        <v>71</v>
      </c>
      <c r="I25" s="22">
        <v>2019</v>
      </c>
      <c r="J25" s="22"/>
      <c r="K25" s="44">
        <v>1</v>
      </c>
      <c r="L25" s="15">
        <v>10</v>
      </c>
      <c r="M25" s="57">
        <v>1</v>
      </c>
      <c r="N25" s="15">
        <v>1</v>
      </c>
      <c r="O25" s="108">
        <v>10</v>
      </c>
    </row>
    <row r="26" spans="2:20" s="44" customFormat="1" x14ac:dyDescent="0.35">
      <c r="B26" s="44" t="s">
        <v>591</v>
      </c>
      <c r="C26" s="44" t="s">
        <v>253</v>
      </c>
      <c r="D26" s="44" t="s">
        <v>368</v>
      </c>
      <c r="E26" s="44" t="s">
        <v>7</v>
      </c>
      <c r="F26" s="44" t="s">
        <v>353</v>
      </c>
      <c r="G26" s="45">
        <v>1</v>
      </c>
      <c r="H26" s="44" t="s">
        <v>71</v>
      </c>
      <c r="I26" s="22">
        <v>2019</v>
      </c>
      <c r="J26" s="22"/>
      <c r="K26" s="44">
        <v>1</v>
      </c>
      <c r="L26" s="15">
        <v>80</v>
      </c>
      <c r="M26" s="57">
        <v>1</v>
      </c>
      <c r="N26" s="15">
        <v>1</v>
      </c>
      <c r="O26" s="21">
        <f>0.08*1000</f>
        <v>80</v>
      </c>
      <c r="P26" s="44" t="s">
        <v>26</v>
      </c>
      <c r="Q26" s="44" t="s">
        <v>369</v>
      </c>
    </row>
    <row r="27" spans="2:20" s="44" customFormat="1" x14ac:dyDescent="0.35">
      <c r="B27" s="44" t="s">
        <v>522</v>
      </c>
      <c r="C27" s="44" t="s">
        <v>339</v>
      </c>
      <c r="D27" s="44" t="s">
        <v>273</v>
      </c>
      <c r="E27" s="44" t="s">
        <v>1</v>
      </c>
      <c r="F27" s="44" t="s">
        <v>1</v>
      </c>
      <c r="G27" s="45">
        <v>1</v>
      </c>
      <c r="H27" s="44" t="s">
        <v>71</v>
      </c>
      <c r="I27" s="22">
        <v>2020</v>
      </c>
      <c r="J27" s="22"/>
      <c r="K27" s="44">
        <v>1</v>
      </c>
      <c r="L27" s="15">
        <v>10</v>
      </c>
      <c r="M27" s="57">
        <v>1</v>
      </c>
      <c r="N27" s="15">
        <v>1</v>
      </c>
      <c r="O27" s="21">
        <v>10</v>
      </c>
      <c r="P27" s="44" t="s">
        <v>26</v>
      </c>
      <c r="T27" s="14"/>
    </row>
    <row r="28" spans="2:20" s="44" customFormat="1" x14ac:dyDescent="0.35">
      <c r="B28" s="44" t="s">
        <v>570</v>
      </c>
      <c r="C28" s="44" t="s">
        <v>243</v>
      </c>
      <c r="D28" s="44" t="s">
        <v>152</v>
      </c>
      <c r="E28" s="49" t="s">
        <v>9</v>
      </c>
      <c r="F28" s="49" t="s">
        <v>9</v>
      </c>
      <c r="G28" s="45">
        <v>1</v>
      </c>
      <c r="H28" s="44" t="s">
        <v>71</v>
      </c>
      <c r="I28" s="22">
        <v>2022</v>
      </c>
      <c r="J28" s="22"/>
      <c r="K28" s="62">
        <v>1</v>
      </c>
      <c r="L28" s="15">
        <v>1000</v>
      </c>
      <c r="M28" s="42">
        <v>1</v>
      </c>
      <c r="N28" s="15">
        <f>K28*M28</f>
        <v>1</v>
      </c>
      <c r="O28" s="21">
        <f>L28*M28</f>
        <v>1000</v>
      </c>
      <c r="P28" s="44" t="s">
        <v>569</v>
      </c>
      <c r="Q28" s="44" t="s">
        <v>653</v>
      </c>
      <c r="T28" s="14"/>
    </row>
    <row r="29" spans="2:20" s="44" customFormat="1" x14ac:dyDescent="0.35">
      <c r="B29" s="44" t="s">
        <v>571</v>
      </c>
      <c r="C29" s="44" t="s">
        <v>28</v>
      </c>
      <c r="D29" s="44" t="s">
        <v>151</v>
      </c>
      <c r="E29" s="49" t="s">
        <v>9</v>
      </c>
      <c r="F29" s="49" t="s">
        <v>9</v>
      </c>
      <c r="G29" s="45">
        <v>1</v>
      </c>
      <c r="H29" s="44" t="s">
        <v>71</v>
      </c>
      <c r="I29" s="22">
        <v>2022</v>
      </c>
      <c r="J29" s="22"/>
      <c r="K29" s="62">
        <v>1</v>
      </c>
      <c r="L29" s="15">
        <v>1000</v>
      </c>
      <c r="M29" s="42">
        <v>1</v>
      </c>
      <c r="N29" s="15">
        <f>K29*M29</f>
        <v>1</v>
      </c>
      <c r="O29" s="21">
        <f>L29*M29</f>
        <v>1000</v>
      </c>
      <c r="P29" s="44" t="s">
        <v>569</v>
      </c>
      <c r="Q29" s="44" t="s">
        <v>568</v>
      </c>
    </row>
    <row r="30" spans="2:20" s="44" customFormat="1" x14ac:dyDescent="0.35">
      <c r="B30" s="44" t="s">
        <v>431</v>
      </c>
      <c r="C30" s="44" t="s">
        <v>28</v>
      </c>
      <c r="D30" s="44" t="s">
        <v>151</v>
      </c>
      <c r="E30" s="49" t="s">
        <v>9</v>
      </c>
      <c r="F30" s="44" t="s">
        <v>9</v>
      </c>
      <c r="G30" s="45">
        <v>1</v>
      </c>
      <c r="H30" s="44" t="s">
        <v>71</v>
      </c>
      <c r="I30" s="22" t="s">
        <v>185</v>
      </c>
      <c r="J30" s="22"/>
      <c r="K30" s="62">
        <v>1</v>
      </c>
      <c r="L30" s="15">
        <v>225</v>
      </c>
      <c r="M30" s="42">
        <v>1</v>
      </c>
      <c r="N30" s="15">
        <v>1</v>
      </c>
      <c r="O30" s="21">
        <v>225</v>
      </c>
      <c r="Q30" s="44" t="s">
        <v>568</v>
      </c>
    </row>
    <row r="31" spans="2:20" s="44" customFormat="1" x14ac:dyDescent="0.35">
      <c r="B31" s="44" t="s">
        <v>156</v>
      </c>
      <c r="C31" s="44" t="s">
        <v>424</v>
      </c>
      <c r="E31" s="49" t="s">
        <v>9</v>
      </c>
      <c r="F31" s="44" t="s">
        <v>9</v>
      </c>
      <c r="G31" s="45">
        <v>1</v>
      </c>
      <c r="H31" s="44" t="s">
        <v>71</v>
      </c>
      <c r="I31" s="22" t="s">
        <v>185</v>
      </c>
      <c r="J31" s="22"/>
      <c r="K31" s="62">
        <f>N31/M31</f>
        <v>0</v>
      </c>
      <c r="L31" s="15">
        <f>O31/M31</f>
        <v>0</v>
      </c>
      <c r="M31" s="42">
        <v>1</v>
      </c>
      <c r="N31" s="67"/>
      <c r="O31" s="21"/>
      <c r="T31" s="14"/>
    </row>
    <row r="32" spans="2:20" s="44" customFormat="1" x14ac:dyDescent="0.35">
      <c r="B32" s="44" t="s">
        <v>153</v>
      </c>
      <c r="C32" s="44" t="s">
        <v>424</v>
      </c>
      <c r="E32" s="49" t="s">
        <v>9</v>
      </c>
      <c r="F32" s="44" t="s">
        <v>9</v>
      </c>
      <c r="G32" s="45">
        <v>1</v>
      </c>
      <c r="H32" s="44" t="s">
        <v>71</v>
      </c>
      <c r="I32" s="22" t="s">
        <v>185</v>
      </c>
      <c r="J32" s="22"/>
      <c r="K32" s="62">
        <f>N32/M32</f>
        <v>0</v>
      </c>
      <c r="L32" s="15">
        <f>O32/M32</f>
        <v>0</v>
      </c>
      <c r="M32" s="42">
        <v>1</v>
      </c>
      <c r="N32" s="15"/>
      <c r="O32" s="21"/>
    </row>
    <row r="33" spans="2:17" s="44" customFormat="1" x14ac:dyDescent="0.35">
      <c r="B33" s="44" t="s">
        <v>155</v>
      </c>
      <c r="C33" s="44" t="s">
        <v>390</v>
      </c>
      <c r="E33" s="49" t="s">
        <v>9</v>
      </c>
      <c r="F33" s="44" t="s">
        <v>9</v>
      </c>
      <c r="G33" s="45">
        <v>1</v>
      </c>
      <c r="H33" s="44" t="s">
        <v>71</v>
      </c>
      <c r="I33" s="22" t="s">
        <v>185</v>
      </c>
      <c r="J33" s="22"/>
      <c r="K33" s="62">
        <f>N33/M33</f>
        <v>0</v>
      </c>
      <c r="L33" s="15">
        <f>O33/M33</f>
        <v>0</v>
      </c>
      <c r="M33" s="42">
        <v>1</v>
      </c>
      <c r="N33" s="67"/>
      <c r="O33" s="21"/>
    </row>
    <row r="34" spans="2:17" s="44" customFormat="1" x14ac:dyDescent="0.35">
      <c r="B34" s="44" t="s">
        <v>154</v>
      </c>
      <c r="C34" s="44" t="s">
        <v>424</v>
      </c>
      <c r="E34" s="49" t="s">
        <v>9</v>
      </c>
      <c r="F34" s="44" t="s">
        <v>9</v>
      </c>
      <c r="G34" s="45">
        <v>1</v>
      </c>
      <c r="H34" s="44" t="s">
        <v>71</v>
      </c>
      <c r="I34" s="22" t="s">
        <v>185</v>
      </c>
      <c r="J34" s="22"/>
      <c r="K34" s="62">
        <f>N34/M34</f>
        <v>0</v>
      </c>
      <c r="L34" s="15">
        <f>O34/M34</f>
        <v>0</v>
      </c>
      <c r="M34" s="42">
        <v>1</v>
      </c>
      <c r="N34" s="67"/>
      <c r="O34" s="21"/>
    </row>
    <row r="35" spans="2:17" s="44" customFormat="1" x14ac:dyDescent="0.35">
      <c r="B35" s="44" t="s">
        <v>713</v>
      </c>
      <c r="C35" s="44" t="s">
        <v>243</v>
      </c>
      <c r="D35" s="44" t="s">
        <v>152</v>
      </c>
      <c r="E35" s="49" t="s">
        <v>9</v>
      </c>
      <c r="F35" s="44" t="s">
        <v>9</v>
      </c>
      <c r="G35" s="45">
        <v>1</v>
      </c>
      <c r="H35" s="44" t="s">
        <v>71</v>
      </c>
      <c r="I35" s="22" t="s">
        <v>185</v>
      </c>
      <c r="J35" s="22"/>
      <c r="K35" s="62">
        <v>1</v>
      </c>
      <c r="L35" s="15">
        <v>225</v>
      </c>
      <c r="M35" s="42">
        <v>1</v>
      </c>
      <c r="N35" s="15">
        <v>1</v>
      </c>
      <c r="O35" s="21">
        <v>225</v>
      </c>
    </row>
    <row r="36" spans="2:17" s="44" customFormat="1" x14ac:dyDescent="0.35">
      <c r="B36" s="44" t="s">
        <v>302</v>
      </c>
      <c r="C36" s="44" t="s">
        <v>424</v>
      </c>
      <c r="D36" s="44" t="s">
        <v>147</v>
      </c>
      <c r="E36" s="49" t="s">
        <v>9</v>
      </c>
      <c r="F36" s="44" t="s">
        <v>9</v>
      </c>
      <c r="G36" s="45">
        <v>1</v>
      </c>
      <c r="H36" s="44" t="s">
        <v>71</v>
      </c>
      <c r="I36" s="22" t="s">
        <v>185</v>
      </c>
      <c r="J36" s="22"/>
      <c r="K36" s="62">
        <f>N36/M36</f>
        <v>0</v>
      </c>
      <c r="L36" s="15">
        <f>O36/M36</f>
        <v>0</v>
      </c>
      <c r="M36" s="42">
        <v>1</v>
      </c>
      <c r="N36" s="15"/>
      <c r="O36" s="21"/>
    </row>
    <row r="37" spans="2:17" s="44" customFormat="1" x14ac:dyDescent="0.35">
      <c r="B37" s="44" t="s">
        <v>148</v>
      </c>
      <c r="C37" s="44" t="s">
        <v>168</v>
      </c>
      <c r="D37" s="44" t="s">
        <v>465</v>
      </c>
      <c r="E37" s="49" t="s">
        <v>9</v>
      </c>
      <c r="F37" s="44" t="s">
        <v>9</v>
      </c>
      <c r="G37" s="45">
        <v>1</v>
      </c>
      <c r="H37" s="44" t="s">
        <v>71</v>
      </c>
      <c r="I37" s="22" t="s">
        <v>185</v>
      </c>
      <c r="J37" s="22"/>
      <c r="K37" s="62">
        <f>N37/M37</f>
        <v>0</v>
      </c>
      <c r="L37" s="15">
        <f>O37/M37</f>
        <v>0</v>
      </c>
      <c r="M37" s="42">
        <v>1</v>
      </c>
      <c r="N37" s="15"/>
      <c r="O37" s="21"/>
    </row>
    <row r="38" spans="2:17" s="44" customFormat="1" x14ac:dyDescent="0.35">
      <c r="B38" s="44" t="s">
        <v>312</v>
      </c>
      <c r="C38" s="44" t="s">
        <v>457</v>
      </c>
      <c r="D38" s="44" t="s">
        <v>714</v>
      </c>
      <c r="E38" s="49" t="s">
        <v>9</v>
      </c>
      <c r="F38" s="44" t="s">
        <v>9</v>
      </c>
      <c r="G38" s="45">
        <v>1</v>
      </c>
      <c r="H38" s="44" t="s">
        <v>71</v>
      </c>
      <c r="I38" s="22" t="s">
        <v>185</v>
      </c>
      <c r="J38" s="22"/>
      <c r="K38" s="62">
        <f>N38/M38</f>
        <v>0</v>
      </c>
      <c r="L38" s="15">
        <f>O38/M38</f>
        <v>0</v>
      </c>
      <c r="M38" s="42">
        <v>1</v>
      </c>
      <c r="N38" s="15"/>
      <c r="O38" s="21"/>
    </row>
    <row r="39" spans="2:17" s="44" customFormat="1" x14ac:dyDescent="0.35">
      <c r="B39" s="44" t="s">
        <v>715</v>
      </c>
      <c r="C39" s="44" t="s">
        <v>457</v>
      </c>
      <c r="D39" s="44" t="s">
        <v>714</v>
      </c>
      <c r="E39" s="49" t="s">
        <v>9</v>
      </c>
      <c r="F39" s="44" t="s">
        <v>9</v>
      </c>
      <c r="G39" s="45">
        <v>1</v>
      </c>
      <c r="H39" s="44" t="s">
        <v>71</v>
      </c>
      <c r="I39" s="22" t="s">
        <v>185</v>
      </c>
      <c r="J39" s="22"/>
      <c r="K39" s="62"/>
      <c r="L39" s="15"/>
      <c r="M39" s="42"/>
      <c r="N39" s="15"/>
      <c r="O39" s="21"/>
    </row>
    <row r="40" spans="2:17" s="44" customFormat="1" x14ac:dyDescent="0.35">
      <c r="B40" s="44" t="s">
        <v>436</v>
      </c>
      <c r="C40" s="44" t="s">
        <v>424</v>
      </c>
      <c r="D40" s="44" t="s">
        <v>150</v>
      </c>
      <c r="E40" s="49" t="s">
        <v>9</v>
      </c>
      <c r="F40" s="44" t="s">
        <v>9</v>
      </c>
      <c r="G40" s="45">
        <v>1</v>
      </c>
      <c r="H40" s="44" t="s">
        <v>71</v>
      </c>
      <c r="I40" s="22" t="s">
        <v>185</v>
      </c>
      <c r="J40" s="22"/>
      <c r="K40" s="62"/>
      <c r="L40" s="15"/>
      <c r="M40" s="42">
        <v>1</v>
      </c>
      <c r="N40" s="15"/>
      <c r="O40" s="21"/>
    </row>
    <row r="41" spans="2:17" s="44" customFormat="1" x14ac:dyDescent="0.35">
      <c r="B41" s="44" t="s">
        <v>149</v>
      </c>
      <c r="C41" s="44" t="s">
        <v>424</v>
      </c>
      <c r="E41" s="49" t="s">
        <v>9</v>
      </c>
      <c r="F41" s="44" t="s">
        <v>9</v>
      </c>
      <c r="G41" s="45">
        <v>1</v>
      </c>
      <c r="H41" s="44" t="s">
        <v>71</v>
      </c>
      <c r="I41" s="22" t="s">
        <v>185</v>
      </c>
      <c r="J41" s="22"/>
      <c r="K41" s="62">
        <f>N41/M41</f>
        <v>0</v>
      </c>
      <c r="L41" s="15">
        <f>O41/M41</f>
        <v>0</v>
      </c>
      <c r="M41" s="42">
        <v>1</v>
      </c>
      <c r="N41" s="15"/>
      <c r="O41" s="21"/>
    </row>
    <row r="42" spans="2:17" s="44" customFormat="1" x14ac:dyDescent="0.35">
      <c r="B42" s="44" t="s">
        <v>753</v>
      </c>
      <c r="C42" s="44" t="s">
        <v>243</v>
      </c>
      <c r="D42" s="44" t="s">
        <v>710</v>
      </c>
      <c r="E42" s="49" t="s">
        <v>9</v>
      </c>
      <c r="F42" s="44" t="s">
        <v>9</v>
      </c>
      <c r="G42" s="45">
        <v>4</v>
      </c>
      <c r="H42" s="44" t="s">
        <v>27</v>
      </c>
      <c r="I42" s="22">
        <v>2025</v>
      </c>
      <c r="J42" s="22"/>
      <c r="K42" s="62"/>
      <c r="L42" s="15"/>
      <c r="M42" s="42"/>
      <c r="N42" s="15"/>
      <c r="O42" s="21"/>
    </row>
    <row r="43" spans="2:17" s="44" customFormat="1" x14ac:dyDescent="0.35">
      <c r="B43" s="44" t="s">
        <v>656</v>
      </c>
      <c r="C43" s="44" t="s">
        <v>1</v>
      </c>
      <c r="E43" s="44" t="s">
        <v>1</v>
      </c>
      <c r="F43" s="44" t="s">
        <v>1</v>
      </c>
      <c r="G43" s="45">
        <v>4</v>
      </c>
      <c r="H43" s="44" t="s">
        <v>27</v>
      </c>
      <c r="I43" s="22">
        <v>2025</v>
      </c>
      <c r="J43" s="22"/>
      <c r="K43" s="44">
        <v>2</v>
      </c>
      <c r="L43" s="15">
        <v>20</v>
      </c>
      <c r="M43" s="57">
        <v>1</v>
      </c>
      <c r="N43" s="15">
        <f>K43*M43</f>
        <v>2</v>
      </c>
      <c r="O43" s="21">
        <f>L43*M43</f>
        <v>20</v>
      </c>
      <c r="P43" s="44" t="s">
        <v>569</v>
      </c>
      <c r="Q43" s="44" t="s">
        <v>657</v>
      </c>
    </row>
    <row r="44" spans="2:17" s="44" customFormat="1" x14ac:dyDescent="0.35">
      <c r="B44" s="44" t="s">
        <v>664</v>
      </c>
      <c r="C44" s="44" t="s">
        <v>28</v>
      </c>
      <c r="D44" s="44" t="s">
        <v>665</v>
      </c>
      <c r="E44" s="44" t="s">
        <v>9</v>
      </c>
      <c r="F44" s="44" t="s">
        <v>9</v>
      </c>
      <c r="G44" s="45">
        <v>4</v>
      </c>
      <c r="H44" s="44" t="s">
        <v>27</v>
      </c>
      <c r="I44" s="22">
        <v>2025</v>
      </c>
      <c r="J44" s="22"/>
      <c r="K44" s="44">
        <v>1</v>
      </c>
      <c r="L44" s="15"/>
      <c r="M44" s="57">
        <v>1</v>
      </c>
      <c r="N44" s="15"/>
      <c r="O44" s="21"/>
    </row>
    <row r="45" spans="2:17" s="44" customFormat="1" x14ac:dyDescent="0.35">
      <c r="B45" s="44" t="s">
        <v>521</v>
      </c>
      <c r="C45" s="44" t="s">
        <v>339</v>
      </c>
      <c r="D45" s="44" t="s">
        <v>342</v>
      </c>
      <c r="E45" s="44" t="s">
        <v>1</v>
      </c>
      <c r="F45" s="44" t="s">
        <v>1</v>
      </c>
      <c r="G45" s="45">
        <v>6</v>
      </c>
      <c r="H45" s="44" t="s">
        <v>751</v>
      </c>
      <c r="I45" s="22"/>
      <c r="J45" s="22">
        <v>2021</v>
      </c>
      <c r="K45" s="44">
        <v>1</v>
      </c>
      <c r="L45" s="15">
        <v>10</v>
      </c>
      <c r="M45" s="57">
        <v>1</v>
      </c>
      <c r="N45" s="15">
        <v>1</v>
      </c>
      <c r="O45" s="107">
        <v>10</v>
      </c>
      <c r="P45" s="44" t="s">
        <v>26</v>
      </c>
      <c r="Q45" s="44" t="s">
        <v>343</v>
      </c>
    </row>
    <row r="46" spans="2:17" s="44" customFormat="1" x14ac:dyDescent="0.35">
      <c r="B46" s="44" t="s">
        <v>516</v>
      </c>
      <c r="C46" s="44" t="s">
        <v>233</v>
      </c>
      <c r="D46" s="44" t="s">
        <v>344</v>
      </c>
      <c r="E46" s="49" t="s">
        <v>9</v>
      </c>
      <c r="F46" s="44" t="s">
        <v>9</v>
      </c>
      <c r="G46" s="73">
        <v>6</v>
      </c>
      <c r="H46" s="44" t="s">
        <v>751</v>
      </c>
      <c r="I46" s="22"/>
      <c r="J46" s="74">
        <v>2021</v>
      </c>
      <c r="K46" s="44">
        <v>1</v>
      </c>
      <c r="L46" s="15">
        <v>80</v>
      </c>
      <c r="M46" s="57">
        <v>1</v>
      </c>
      <c r="N46" s="15">
        <v>1</v>
      </c>
      <c r="O46" s="21">
        <v>80</v>
      </c>
      <c r="P46" s="62" t="s">
        <v>26</v>
      </c>
    </row>
    <row r="47" spans="2:17" s="44" customFormat="1" x14ac:dyDescent="0.35">
      <c r="B47" s="44" t="s">
        <v>533</v>
      </c>
      <c r="C47" s="44" t="s">
        <v>379</v>
      </c>
      <c r="D47" s="44" t="s">
        <v>202</v>
      </c>
      <c r="E47" s="44" t="s">
        <v>1</v>
      </c>
      <c r="F47" s="44" t="s">
        <v>1</v>
      </c>
      <c r="G47" s="45">
        <v>6</v>
      </c>
      <c r="H47" s="44" t="s">
        <v>751</v>
      </c>
      <c r="I47" s="22"/>
      <c r="J47" s="22">
        <v>2021</v>
      </c>
      <c r="K47" s="44">
        <v>3</v>
      </c>
      <c r="L47" s="15">
        <f>Tabel22[[#This Row],[AANTAL WIND-TURBINES]]*10</f>
        <v>30</v>
      </c>
      <c r="M47" s="57">
        <v>1</v>
      </c>
      <c r="N47" s="15">
        <v>3</v>
      </c>
      <c r="O47" s="21">
        <f>Tabel22[[#This Row],[AANTAL WIND-TURBINES COÖPERATIEF]]*10</f>
        <v>30</v>
      </c>
      <c r="P47" s="44" t="s">
        <v>26</v>
      </c>
      <c r="Q47" s="44" t="s">
        <v>262</v>
      </c>
    </row>
    <row r="48" spans="2:17" s="44" customFormat="1" x14ac:dyDescent="0.35">
      <c r="B48" s="44" t="s">
        <v>529</v>
      </c>
      <c r="C48" s="44" t="s">
        <v>165</v>
      </c>
      <c r="E48" s="44" t="s">
        <v>18</v>
      </c>
      <c r="F48" s="44" t="s">
        <v>18</v>
      </c>
      <c r="G48" s="45">
        <v>6</v>
      </c>
      <c r="H48" s="44" t="s">
        <v>751</v>
      </c>
      <c r="I48" s="22"/>
      <c r="J48" s="22">
        <v>2018</v>
      </c>
      <c r="K48" s="44">
        <v>1</v>
      </c>
      <c r="L48" s="15">
        <v>10</v>
      </c>
      <c r="M48" s="57">
        <v>1</v>
      </c>
      <c r="N48" s="15">
        <v>1</v>
      </c>
      <c r="O48" s="21">
        <v>10</v>
      </c>
      <c r="P48" s="45" t="s">
        <v>26</v>
      </c>
      <c r="Q48" s="44" t="s">
        <v>209</v>
      </c>
    </row>
    <row r="49" spans="2:21" s="44" customFormat="1" x14ac:dyDescent="0.35">
      <c r="B49" s="44" t="s">
        <v>538</v>
      </c>
      <c r="C49" s="44" t="s">
        <v>1</v>
      </c>
      <c r="E49" s="44" t="s">
        <v>1</v>
      </c>
      <c r="F49" s="44" t="s">
        <v>1</v>
      </c>
      <c r="G49" s="45">
        <v>6</v>
      </c>
      <c r="H49" s="44" t="s">
        <v>751</v>
      </c>
      <c r="I49" s="22">
        <v>2023</v>
      </c>
      <c r="J49" s="22">
        <v>2022</v>
      </c>
      <c r="K49" s="44">
        <v>2</v>
      </c>
      <c r="L49" s="15">
        <f>2*60</f>
        <v>120</v>
      </c>
      <c r="M49" s="57">
        <v>1</v>
      </c>
      <c r="N49" s="15">
        <f>K49*M49</f>
        <v>2</v>
      </c>
      <c r="O49" s="21">
        <f>L49*M49</f>
        <v>120</v>
      </c>
      <c r="P49" s="44" t="s">
        <v>569</v>
      </c>
    </row>
    <row r="50" spans="2:21" s="44" customFormat="1" x14ac:dyDescent="0.35">
      <c r="B50" s="44" t="s">
        <v>334</v>
      </c>
      <c r="C50" s="106" t="s">
        <v>233</v>
      </c>
      <c r="D50" s="106" t="s">
        <v>150</v>
      </c>
      <c r="E50" s="49" t="s">
        <v>9</v>
      </c>
      <c r="F50" s="44" t="s">
        <v>9</v>
      </c>
      <c r="G50" s="73">
        <v>6</v>
      </c>
      <c r="H50" s="44" t="s">
        <v>751</v>
      </c>
      <c r="I50" s="22"/>
      <c r="J50" s="74">
        <v>2021</v>
      </c>
      <c r="K50" s="19"/>
      <c r="L50" s="15"/>
      <c r="M50" s="42"/>
      <c r="N50" s="15"/>
      <c r="O50" s="21"/>
    </row>
    <row r="51" spans="2:21" s="44" customFormat="1" x14ac:dyDescent="0.35">
      <c r="B51" s="44" t="s">
        <v>223</v>
      </c>
      <c r="C51" s="44" t="s">
        <v>217</v>
      </c>
      <c r="D51" s="44" t="s">
        <v>179</v>
      </c>
      <c r="E51" s="49" t="s">
        <v>7</v>
      </c>
      <c r="F51" s="44" t="s">
        <v>353</v>
      </c>
      <c r="G51" s="73">
        <v>6</v>
      </c>
      <c r="H51" s="44" t="s">
        <v>751</v>
      </c>
      <c r="I51" s="22"/>
      <c r="J51" s="74">
        <v>2021</v>
      </c>
      <c r="K51" s="43">
        <v>1</v>
      </c>
      <c r="L51" s="15">
        <v>90</v>
      </c>
      <c r="M51" s="42">
        <v>1</v>
      </c>
      <c r="N51" s="15">
        <v>1</v>
      </c>
      <c r="O51" s="21">
        <v>90</v>
      </c>
      <c r="P51" s="44" t="s">
        <v>26</v>
      </c>
      <c r="Q51" s="44" t="s">
        <v>246</v>
      </c>
    </row>
    <row r="52" spans="2:21" s="44" customFormat="1" x14ac:dyDescent="0.35">
      <c r="B52" s="44" t="s">
        <v>520</v>
      </c>
      <c r="C52" s="44" t="s">
        <v>339</v>
      </c>
      <c r="D52" s="44" t="s">
        <v>165</v>
      </c>
      <c r="E52" s="44" t="s">
        <v>1</v>
      </c>
      <c r="F52" s="44" t="s">
        <v>1</v>
      </c>
      <c r="G52" s="45">
        <v>6</v>
      </c>
      <c r="H52" s="44" t="s">
        <v>751</v>
      </c>
      <c r="I52" s="22"/>
      <c r="J52" s="22">
        <v>2021</v>
      </c>
      <c r="K52" s="44">
        <v>1</v>
      </c>
      <c r="L52" s="15">
        <v>10</v>
      </c>
      <c r="M52" s="57">
        <v>1</v>
      </c>
      <c r="N52" s="15">
        <v>1</v>
      </c>
      <c r="O52" s="21">
        <v>10</v>
      </c>
      <c r="P52" s="44" t="s">
        <v>26</v>
      </c>
    </row>
    <row r="53" spans="2:21" s="44" customFormat="1" x14ac:dyDescent="0.35">
      <c r="B53" s="44" t="s">
        <v>530</v>
      </c>
      <c r="C53" s="44" t="s">
        <v>339</v>
      </c>
      <c r="D53" s="44" t="s">
        <v>166</v>
      </c>
      <c r="E53" s="44" t="s">
        <v>1</v>
      </c>
      <c r="F53" s="44" t="s">
        <v>1</v>
      </c>
      <c r="G53" s="45">
        <v>6</v>
      </c>
      <c r="H53" s="44" t="s">
        <v>751</v>
      </c>
      <c r="I53" s="22"/>
      <c r="J53" s="22">
        <v>2021</v>
      </c>
      <c r="L53" s="15"/>
      <c r="N53" s="15">
        <v>1</v>
      </c>
      <c r="O53" s="21">
        <v>10</v>
      </c>
      <c r="P53" s="44" t="s">
        <v>26</v>
      </c>
      <c r="R53" s="20"/>
    </row>
    <row r="54" spans="2:21" s="44" customFormat="1" x14ac:dyDescent="0.35">
      <c r="B54" s="44" t="s">
        <v>535</v>
      </c>
      <c r="C54" s="44" t="s">
        <v>1</v>
      </c>
      <c r="E54" s="44" t="s">
        <v>1</v>
      </c>
      <c r="F54" s="44" t="s">
        <v>1</v>
      </c>
      <c r="G54" s="45">
        <v>6</v>
      </c>
      <c r="H54" s="44" t="s">
        <v>751</v>
      </c>
      <c r="I54" s="22"/>
      <c r="J54" s="22">
        <v>2021</v>
      </c>
      <c r="L54" s="15"/>
      <c r="N54" s="15">
        <v>1</v>
      </c>
      <c r="O54" s="21">
        <v>10</v>
      </c>
      <c r="P54" s="44" t="s">
        <v>26</v>
      </c>
      <c r="R54" s="20"/>
    </row>
    <row r="55" spans="2:21" s="44" customFormat="1" x14ac:dyDescent="0.35">
      <c r="B55" s="44" t="s">
        <v>531</v>
      </c>
      <c r="C55" s="44" t="s">
        <v>379</v>
      </c>
      <c r="E55" s="44" t="s">
        <v>1</v>
      </c>
      <c r="F55" s="44" t="s">
        <v>1</v>
      </c>
      <c r="G55" s="45">
        <v>6</v>
      </c>
      <c r="H55" s="44" t="s">
        <v>751</v>
      </c>
      <c r="I55" s="22"/>
      <c r="J55" s="22">
        <v>2021</v>
      </c>
      <c r="N55" s="44">
        <v>1</v>
      </c>
      <c r="O55" s="45">
        <v>10</v>
      </c>
      <c r="P55" s="44" t="s">
        <v>26</v>
      </c>
      <c r="R55" s="20"/>
    </row>
    <row r="56" spans="2:21" s="44" customFormat="1" x14ac:dyDescent="0.35">
      <c r="B56" s="44" t="s">
        <v>532</v>
      </c>
      <c r="C56" s="44" t="s">
        <v>1</v>
      </c>
      <c r="D56" s="44" t="s">
        <v>249</v>
      </c>
      <c r="E56" s="44" t="s">
        <v>1</v>
      </c>
      <c r="F56" s="44" t="s">
        <v>1</v>
      </c>
      <c r="G56" s="45">
        <v>6</v>
      </c>
      <c r="H56" s="44" t="s">
        <v>751</v>
      </c>
      <c r="I56" s="22"/>
      <c r="J56" s="22">
        <v>2021</v>
      </c>
      <c r="K56" s="44">
        <v>1</v>
      </c>
      <c r="L56" s="15">
        <v>10</v>
      </c>
      <c r="M56" s="57">
        <v>1</v>
      </c>
      <c r="N56" s="15">
        <v>1</v>
      </c>
      <c r="O56" s="21">
        <v>10</v>
      </c>
      <c r="P56" s="44" t="s">
        <v>26</v>
      </c>
    </row>
    <row r="57" spans="2:21" s="44" customFormat="1" x14ac:dyDescent="0.35">
      <c r="B57" s="44" t="s">
        <v>534</v>
      </c>
      <c r="C57" s="44" t="s">
        <v>341</v>
      </c>
      <c r="E57" s="44" t="s">
        <v>1</v>
      </c>
      <c r="F57" s="44" t="s">
        <v>1</v>
      </c>
      <c r="G57" s="45">
        <v>6</v>
      </c>
      <c r="H57" s="44" t="s">
        <v>751</v>
      </c>
      <c r="I57" s="22"/>
      <c r="J57" s="22">
        <v>2021</v>
      </c>
      <c r="K57" s="44">
        <v>1</v>
      </c>
      <c r="L57" s="15">
        <v>10</v>
      </c>
      <c r="M57" s="57">
        <v>1</v>
      </c>
      <c r="N57" s="15">
        <v>1</v>
      </c>
      <c r="O57" s="21">
        <v>10</v>
      </c>
      <c r="P57" s="44" t="s">
        <v>26</v>
      </c>
    </row>
    <row r="58" spans="2:21" s="44" customFormat="1" x14ac:dyDescent="0.35">
      <c r="B58" s="44" t="s">
        <v>174</v>
      </c>
      <c r="C58" s="44" t="s">
        <v>292</v>
      </c>
      <c r="E58" s="44" t="s">
        <v>33</v>
      </c>
      <c r="F58" s="44" t="s">
        <v>33</v>
      </c>
      <c r="G58" s="45">
        <v>6</v>
      </c>
      <c r="H58" s="44" t="s">
        <v>751</v>
      </c>
      <c r="I58" s="22"/>
      <c r="J58" s="22">
        <v>2017</v>
      </c>
      <c r="K58" s="44">
        <v>1</v>
      </c>
      <c r="L58" s="15">
        <v>2000</v>
      </c>
      <c r="M58" s="42">
        <v>1</v>
      </c>
      <c r="N58" s="15">
        <v>1</v>
      </c>
      <c r="O58" s="21">
        <v>2000</v>
      </c>
    </row>
    <row r="59" spans="2:21" s="44" customFormat="1" x14ac:dyDescent="0.35">
      <c r="B59" s="44" t="s">
        <v>712</v>
      </c>
      <c r="C59" s="44" t="s">
        <v>243</v>
      </c>
      <c r="D59" s="44" t="s">
        <v>152</v>
      </c>
      <c r="E59" s="49" t="s">
        <v>9</v>
      </c>
      <c r="F59" s="44" t="s">
        <v>9</v>
      </c>
      <c r="G59" s="45">
        <v>7</v>
      </c>
      <c r="H59" s="44" t="s">
        <v>596</v>
      </c>
      <c r="I59" s="22">
        <v>2016</v>
      </c>
      <c r="J59" s="22"/>
      <c r="K59" s="62">
        <v>-1</v>
      </c>
      <c r="L59" s="15">
        <v>-225</v>
      </c>
      <c r="M59" s="42">
        <v>1</v>
      </c>
      <c r="N59" s="15">
        <v>-1</v>
      </c>
      <c r="O59" s="21">
        <v>-225</v>
      </c>
    </row>
    <row r="60" spans="2:21" s="44" customFormat="1" x14ac:dyDescent="0.35">
      <c r="B60" s="44" t="s">
        <v>711</v>
      </c>
      <c r="C60" s="44" t="s">
        <v>28</v>
      </c>
      <c r="D60" s="44" t="s">
        <v>151</v>
      </c>
      <c r="E60" s="49" t="s">
        <v>9</v>
      </c>
      <c r="F60" s="44" t="s">
        <v>9</v>
      </c>
      <c r="G60" s="45">
        <v>7</v>
      </c>
      <c r="H60" s="44" t="s">
        <v>596</v>
      </c>
      <c r="I60" s="22">
        <v>2022</v>
      </c>
      <c r="J60" s="22"/>
      <c r="K60" s="62">
        <v>-1</v>
      </c>
      <c r="L60" s="15">
        <v>-225</v>
      </c>
      <c r="M60" s="42">
        <v>1</v>
      </c>
      <c r="N60" s="15">
        <v>-1</v>
      </c>
      <c r="O60" s="21">
        <v>-225</v>
      </c>
      <c r="Q60" s="44" t="s">
        <v>568</v>
      </c>
      <c r="T60" s="14"/>
      <c r="U60" s="14"/>
    </row>
    <row r="61" spans="2:21" s="44" customFormat="1" x14ac:dyDescent="0.35">
      <c r="G61" s="45"/>
      <c r="I61" s="22"/>
      <c r="J61" s="22"/>
      <c r="L61" s="15"/>
      <c r="M61" s="57"/>
      <c r="N61" s="15"/>
      <c r="O61" s="21"/>
    </row>
    <row r="62" spans="2:21" s="44" customFormat="1" x14ac:dyDescent="0.35">
      <c r="G62" s="45"/>
      <c r="I62" s="22"/>
      <c r="J62" s="22"/>
      <c r="L62" s="15"/>
      <c r="M62" s="57"/>
      <c r="N62" s="15"/>
      <c r="O62" s="21"/>
    </row>
    <row r="63" spans="2:21" s="44" customFormat="1" x14ac:dyDescent="0.35">
      <c r="G63" s="45"/>
      <c r="I63" s="22"/>
      <c r="J63" s="22"/>
      <c r="L63" s="15"/>
      <c r="M63" s="57"/>
      <c r="N63" s="15"/>
      <c r="O63" s="21"/>
    </row>
    <row r="64" spans="2:21" s="44" customFormat="1" x14ac:dyDescent="0.35">
      <c r="G64" s="45"/>
      <c r="I64" s="22"/>
      <c r="J64" s="22"/>
      <c r="L64" s="15"/>
      <c r="M64" s="57"/>
      <c r="N64" s="15"/>
      <c r="O64" s="21"/>
    </row>
    <row r="65" spans="7:16" s="44" customFormat="1" x14ac:dyDescent="0.35">
      <c r="G65" s="45"/>
      <c r="I65" s="22"/>
      <c r="J65" s="22"/>
      <c r="L65" s="15"/>
      <c r="M65" s="57"/>
      <c r="N65" s="15"/>
      <c r="O65" s="21"/>
    </row>
    <row r="66" spans="7:16" s="44" customFormat="1" x14ac:dyDescent="0.35">
      <c r="G66" s="45"/>
      <c r="H66" s="45"/>
      <c r="J66" s="22"/>
      <c r="M66" s="15"/>
      <c r="O66" s="15"/>
      <c r="P66" s="21"/>
    </row>
    <row r="67" spans="7:16" s="44" customFormat="1" x14ac:dyDescent="0.35">
      <c r="G67" s="45"/>
      <c r="H67" s="45"/>
      <c r="J67" s="22"/>
      <c r="M67" s="15"/>
      <c r="O67" s="15"/>
      <c r="P67" s="21"/>
    </row>
    <row r="68" spans="7:16" s="44" customFormat="1" x14ac:dyDescent="0.35">
      <c r="G68" s="45"/>
      <c r="H68" s="45"/>
      <c r="J68" s="22"/>
      <c r="M68" s="15"/>
      <c r="O68" s="15"/>
      <c r="P68" s="21"/>
    </row>
    <row r="69" spans="7:16" s="44" customFormat="1" x14ac:dyDescent="0.35">
      <c r="G69" s="45"/>
      <c r="H69" s="45"/>
      <c r="J69" s="22"/>
      <c r="M69" s="15"/>
      <c r="O69" s="15"/>
      <c r="P69" s="21"/>
    </row>
    <row r="70" spans="7:16" s="44" customFormat="1" x14ac:dyDescent="0.35">
      <c r="G70" s="45"/>
      <c r="H70" s="45"/>
      <c r="J70" s="22"/>
      <c r="M70" s="15"/>
      <c r="O70" s="15"/>
      <c r="P70" s="21"/>
    </row>
    <row r="71" spans="7:16" s="44" customFormat="1" x14ac:dyDescent="0.35">
      <c r="G71" s="45"/>
      <c r="H71" s="45"/>
      <c r="J71" s="22"/>
      <c r="M71" s="15"/>
      <c r="O71" s="15"/>
      <c r="P71" s="21"/>
    </row>
    <row r="72" spans="7:16" s="44" customFormat="1" x14ac:dyDescent="0.35">
      <c r="G72" s="45"/>
      <c r="H72" s="45"/>
      <c r="J72" s="22"/>
      <c r="M72" s="15"/>
      <c r="O72" s="15"/>
      <c r="P72" s="21"/>
    </row>
    <row r="73" spans="7:16" s="44" customFormat="1" x14ac:dyDescent="0.35">
      <c r="G73" s="45"/>
      <c r="H73" s="45"/>
      <c r="J73" s="22"/>
      <c r="M73" s="15"/>
      <c r="O73" s="15"/>
      <c r="P73" s="21"/>
    </row>
    <row r="74" spans="7:16" s="44" customFormat="1" x14ac:dyDescent="0.35">
      <c r="G74" s="45"/>
      <c r="H74" s="45"/>
      <c r="J74" s="22"/>
      <c r="M74" s="15"/>
      <c r="O74" s="15"/>
      <c r="P74" s="21"/>
    </row>
    <row r="75" spans="7:16" s="44" customFormat="1" x14ac:dyDescent="0.35">
      <c r="G75" s="45"/>
      <c r="H75" s="45"/>
      <c r="J75" s="22"/>
      <c r="M75" s="15"/>
      <c r="O75" s="15"/>
      <c r="P75" s="21"/>
    </row>
    <row r="76" spans="7:16" s="44" customFormat="1" x14ac:dyDescent="0.35">
      <c r="G76" s="45"/>
      <c r="H76" s="45"/>
      <c r="J76" s="22"/>
      <c r="M76" s="15"/>
      <c r="O76" s="15"/>
      <c r="P76" s="21"/>
    </row>
    <row r="77" spans="7:16" s="44" customFormat="1" x14ac:dyDescent="0.35">
      <c r="G77" s="45"/>
      <c r="H77" s="45"/>
      <c r="J77" s="22"/>
      <c r="M77" s="15"/>
      <c r="O77" s="15"/>
      <c r="P77" s="21"/>
    </row>
    <row r="78" spans="7:16" s="44" customFormat="1" x14ac:dyDescent="0.35">
      <c r="G78" s="45"/>
      <c r="H78" s="45"/>
      <c r="J78" s="22"/>
      <c r="M78" s="15"/>
      <c r="O78" s="15"/>
      <c r="P78" s="21"/>
    </row>
    <row r="79" spans="7:16" s="44" customFormat="1" x14ac:dyDescent="0.35">
      <c r="G79" s="45"/>
      <c r="H79" s="45"/>
      <c r="J79" s="22"/>
      <c r="M79" s="15"/>
      <c r="O79" s="15"/>
      <c r="P79" s="21"/>
    </row>
    <row r="80" spans="7:16" s="44" customFormat="1" x14ac:dyDescent="0.35">
      <c r="G80" s="45"/>
      <c r="H80" s="45"/>
      <c r="J80" s="22"/>
      <c r="M80" s="15"/>
      <c r="O80" s="15"/>
      <c r="P80" s="21"/>
    </row>
    <row r="81" spans="7:16" s="44" customFormat="1" x14ac:dyDescent="0.35">
      <c r="G81" s="45"/>
      <c r="H81" s="45"/>
      <c r="J81" s="22"/>
      <c r="M81" s="15"/>
      <c r="O81" s="15"/>
      <c r="P81" s="21"/>
    </row>
    <row r="82" spans="7:16" s="44" customFormat="1" x14ac:dyDescent="0.35">
      <c r="G82" s="45"/>
      <c r="H82" s="45"/>
      <c r="J82" s="22"/>
      <c r="M82" s="15"/>
      <c r="O82" s="15"/>
      <c r="P82" s="21"/>
    </row>
    <row r="83" spans="7:16" s="44" customFormat="1" x14ac:dyDescent="0.35">
      <c r="G83" s="45"/>
      <c r="H83" s="45"/>
      <c r="J83" s="22"/>
      <c r="M83" s="15"/>
      <c r="O83" s="15"/>
      <c r="P83" s="21"/>
    </row>
    <row r="84" spans="7:16" s="44" customFormat="1" x14ac:dyDescent="0.35">
      <c r="G84" s="45"/>
      <c r="H84" s="45"/>
      <c r="J84" s="22"/>
      <c r="M84" s="15"/>
      <c r="O84" s="15"/>
      <c r="P84" s="21"/>
    </row>
    <row r="85" spans="7:16" s="44" customFormat="1" x14ac:dyDescent="0.35">
      <c r="G85" s="45"/>
      <c r="H85" s="45"/>
      <c r="J85" s="22"/>
      <c r="M85" s="15"/>
      <c r="O85" s="15"/>
      <c r="P85" s="21"/>
    </row>
    <row r="86" spans="7:16" s="44" customFormat="1" x14ac:dyDescent="0.35">
      <c r="G86" s="45"/>
      <c r="H86" s="45"/>
      <c r="J86" s="22"/>
      <c r="M86" s="15"/>
      <c r="O86" s="15"/>
      <c r="P86" s="21"/>
    </row>
    <row r="87" spans="7:16" s="44" customFormat="1" x14ac:dyDescent="0.35">
      <c r="G87" s="45"/>
      <c r="H87" s="45"/>
      <c r="J87" s="22"/>
      <c r="M87" s="15"/>
      <c r="O87" s="15"/>
      <c r="P87" s="21"/>
    </row>
    <row r="88" spans="7:16" s="44" customFormat="1" x14ac:dyDescent="0.35">
      <c r="G88" s="45"/>
      <c r="H88" s="45"/>
      <c r="J88" s="22"/>
      <c r="M88" s="15"/>
      <c r="O88" s="15"/>
      <c r="P88" s="21"/>
    </row>
    <row r="89" spans="7:16" s="44" customFormat="1" x14ac:dyDescent="0.35">
      <c r="G89" s="45"/>
      <c r="H89" s="45"/>
      <c r="J89" s="22"/>
      <c r="M89" s="15"/>
      <c r="O89" s="15"/>
      <c r="P89" s="21"/>
    </row>
    <row r="90" spans="7:16" s="44" customFormat="1" x14ac:dyDescent="0.35">
      <c r="G90" s="45"/>
      <c r="H90" s="45"/>
      <c r="J90" s="22"/>
      <c r="M90" s="15"/>
      <c r="O90" s="15"/>
      <c r="P90" s="21"/>
    </row>
    <row r="91" spans="7:16" s="44" customFormat="1" x14ac:dyDescent="0.35">
      <c r="G91" s="45"/>
      <c r="H91" s="45"/>
      <c r="J91" s="22"/>
      <c r="M91" s="15"/>
      <c r="O91" s="15"/>
      <c r="P91" s="21"/>
    </row>
    <row r="92" spans="7:16" s="44" customFormat="1" x14ac:dyDescent="0.35">
      <c r="G92" s="45"/>
      <c r="H92" s="45"/>
      <c r="J92" s="22"/>
      <c r="M92" s="15"/>
      <c r="O92" s="15"/>
      <c r="P92" s="21"/>
    </row>
    <row r="93" spans="7:16" s="44" customFormat="1" x14ac:dyDescent="0.35">
      <c r="G93" s="45"/>
      <c r="H93" s="45"/>
      <c r="J93" s="22"/>
      <c r="M93" s="15"/>
      <c r="O93" s="15"/>
      <c r="P93" s="21"/>
    </row>
    <row r="94" spans="7:16" s="44" customFormat="1" x14ac:dyDescent="0.35">
      <c r="G94" s="45"/>
      <c r="H94" s="45"/>
      <c r="J94" s="22"/>
      <c r="M94" s="15"/>
      <c r="O94" s="15"/>
      <c r="P94" s="21"/>
    </row>
    <row r="95" spans="7:16" s="44" customFormat="1" x14ac:dyDescent="0.35">
      <c r="G95" s="45"/>
      <c r="H95" s="45"/>
      <c r="J95" s="22"/>
      <c r="M95" s="15"/>
      <c r="O95" s="15"/>
      <c r="P95" s="21"/>
    </row>
    <row r="96" spans="7:16" s="44" customFormat="1" x14ac:dyDescent="0.35">
      <c r="G96" s="45"/>
      <c r="H96" s="45"/>
      <c r="J96" s="22"/>
      <c r="M96" s="15"/>
      <c r="O96" s="15"/>
      <c r="P96" s="21"/>
    </row>
    <row r="97" spans="7:16" s="44" customFormat="1" x14ac:dyDescent="0.35">
      <c r="G97" s="45"/>
      <c r="H97" s="45"/>
      <c r="J97" s="22"/>
      <c r="M97" s="15"/>
      <c r="O97" s="15"/>
      <c r="P97" s="21"/>
    </row>
    <row r="98" spans="7:16" s="44" customFormat="1" x14ac:dyDescent="0.35">
      <c r="G98" s="45"/>
      <c r="H98" s="45"/>
      <c r="J98" s="22"/>
      <c r="M98" s="15"/>
      <c r="O98" s="15"/>
      <c r="P98" s="21"/>
    </row>
    <row r="99" spans="7:16" s="44" customFormat="1" x14ac:dyDescent="0.35">
      <c r="G99" s="45"/>
      <c r="H99" s="45"/>
      <c r="J99" s="22"/>
      <c r="M99" s="15"/>
      <c r="O99" s="15"/>
      <c r="P99" s="21"/>
    </row>
    <row r="100" spans="7:16" s="44" customFormat="1" x14ac:dyDescent="0.35">
      <c r="G100" s="45"/>
      <c r="H100" s="45"/>
      <c r="J100" s="22"/>
      <c r="M100" s="15"/>
      <c r="O100" s="15"/>
      <c r="P100" s="21"/>
    </row>
    <row r="101" spans="7:16" s="44" customFormat="1" x14ac:dyDescent="0.35">
      <c r="G101" s="45"/>
      <c r="H101" s="45"/>
      <c r="J101" s="22"/>
      <c r="M101" s="15"/>
      <c r="O101" s="15"/>
      <c r="P101" s="21"/>
    </row>
    <row r="102" spans="7:16" s="44" customFormat="1" x14ac:dyDescent="0.35">
      <c r="G102" s="45"/>
      <c r="H102" s="45"/>
      <c r="J102" s="22"/>
      <c r="M102" s="15"/>
      <c r="O102" s="15"/>
      <c r="P102" s="21"/>
    </row>
    <row r="103" spans="7:16" s="44" customFormat="1" x14ac:dyDescent="0.35">
      <c r="G103" s="45"/>
      <c r="H103" s="45"/>
      <c r="J103" s="22"/>
      <c r="M103" s="15"/>
      <c r="O103" s="15"/>
      <c r="P103" s="21"/>
    </row>
    <row r="104" spans="7:16" s="44" customFormat="1" x14ac:dyDescent="0.35">
      <c r="G104" s="45"/>
      <c r="H104" s="45"/>
      <c r="J104" s="22"/>
      <c r="M104" s="15"/>
      <c r="O104" s="15"/>
      <c r="P104" s="21"/>
    </row>
    <row r="105" spans="7:16" s="44" customFormat="1" x14ac:dyDescent="0.35">
      <c r="G105" s="45"/>
      <c r="H105" s="45"/>
      <c r="J105" s="22"/>
      <c r="M105" s="15"/>
      <c r="O105" s="15"/>
      <c r="P105" s="21"/>
    </row>
    <row r="106" spans="7:16" s="44" customFormat="1" x14ac:dyDescent="0.35">
      <c r="G106" s="45"/>
      <c r="H106" s="45"/>
      <c r="J106" s="22"/>
      <c r="M106" s="15"/>
      <c r="O106" s="15"/>
      <c r="P106" s="21"/>
    </row>
    <row r="107" spans="7:16" s="44" customFormat="1" x14ac:dyDescent="0.35">
      <c r="G107" s="45"/>
      <c r="H107" s="45"/>
      <c r="J107" s="22"/>
      <c r="M107" s="15"/>
      <c r="O107" s="15"/>
      <c r="P107" s="21"/>
    </row>
    <row r="108" spans="7:16" s="44" customFormat="1" x14ac:dyDescent="0.35">
      <c r="G108" s="45"/>
      <c r="H108" s="45"/>
      <c r="J108" s="22"/>
      <c r="M108" s="15"/>
      <c r="O108" s="15"/>
      <c r="P108" s="21"/>
    </row>
    <row r="109" spans="7:16" s="44" customFormat="1" x14ac:dyDescent="0.35">
      <c r="G109" s="45"/>
      <c r="H109" s="45"/>
      <c r="J109" s="22"/>
      <c r="M109" s="15"/>
      <c r="O109" s="15"/>
      <c r="P109" s="21"/>
    </row>
  </sheetData>
  <printOptions gridLines="1"/>
  <pageMargins left="0.70866141732283472" right="0.70866141732283472" top="0.74803149606299213" bottom="0.74803149606299213" header="0.31496062992125984" footer="0.31496062992125984"/>
  <pageSetup paperSize="9" scale="6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WIND gerealiseerd + in aanbouw</vt:lpstr>
      <vt:lpstr>WIND pijplijn</vt:lpstr>
      <vt:lpstr>WIND plannen stopgezet</vt:lpstr>
      <vt:lpstr>Dorps-EAZ molens projecten</vt:lpstr>
      <vt:lpstr>'WIND gerealiseerd + in aanbouw'!Afdrukbereik</vt:lpstr>
      <vt:lpstr>'WIND pijplijn'!Afdrukbereik</vt:lpstr>
      <vt:lpstr>'WIND plannen stopgezet'!Afdrukbereik</vt:lpstr>
      <vt:lpstr>'Dorps-EAZ molens projecten'!Afdruktitels</vt:lpstr>
      <vt:lpstr>'WIND gerealiseerd + in aanbouw'!Afdruktitels</vt:lpstr>
      <vt:lpstr>'WIND pijplijn'!Afdruktitels</vt:lpstr>
      <vt:lpstr>'WIND plannen stopgezet'!Afdruktitels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Anouk Overbeek</cp:lastModifiedBy>
  <cp:lastPrinted>2023-01-19T16:11:09Z</cp:lastPrinted>
  <dcterms:created xsi:type="dcterms:W3CDTF">2015-03-30T10:57:38Z</dcterms:created>
  <dcterms:modified xsi:type="dcterms:W3CDTF">2023-02-09T08:43:55Z</dcterms:modified>
</cp:coreProperties>
</file>